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7370" windowHeight="8955"/>
  </bookViews>
  <sheets>
    <sheet name="Протокол" sheetId="4" r:id="rId1"/>
  </sheets>
  <calcPr calcId="125725"/>
</workbook>
</file>

<file path=xl/calcChain.xml><?xml version="1.0" encoding="utf-8"?>
<calcChain xmlns="http://schemas.openxmlformats.org/spreadsheetml/2006/main">
  <c r="L56" i="4"/>
  <c r="L72"/>
  <c r="L52"/>
  <c r="L60"/>
  <c r="L57"/>
  <c r="L55"/>
  <c r="L54"/>
  <c r="L61"/>
  <c r="L62"/>
  <c r="L59"/>
  <c r="L58"/>
  <c r="L53"/>
  <c r="L67"/>
  <c r="L65"/>
  <c r="L69"/>
  <c r="L68"/>
  <c r="L49"/>
  <c r="L50"/>
  <c r="L48"/>
  <c r="L47"/>
  <c r="J43"/>
  <c r="K43" s="1"/>
  <c r="L43" s="1"/>
  <c r="J39"/>
  <c r="K39" s="1"/>
  <c r="L39" s="1"/>
  <c r="J35"/>
  <c r="K35" s="1"/>
  <c r="L35" s="1"/>
  <c r="J25"/>
  <c r="K25" s="1"/>
  <c r="L25" s="1"/>
  <c r="J21"/>
  <c r="K21" s="1"/>
  <c r="L21" s="1"/>
  <c r="J18"/>
  <c r="K18" s="1"/>
  <c r="L18" s="1"/>
  <c r="J19"/>
  <c r="K19" s="1"/>
  <c r="L19" s="1"/>
  <c r="J17"/>
  <c r="K17" s="1"/>
  <c r="L17" s="1"/>
  <c r="L75"/>
  <c r="L74"/>
  <c r="L76"/>
  <c r="L73"/>
  <c r="L80"/>
  <c r="L79"/>
  <c r="L78"/>
  <c r="J42"/>
  <c r="K42" s="1"/>
  <c r="L42" s="1"/>
  <c r="J40"/>
  <c r="K40" s="1"/>
  <c r="L40" s="1"/>
  <c r="J41"/>
  <c r="K41" s="1"/>
  <c r="L41" s="1"/>
  <c r="J38"/>
  <c r="K38" s="1"/>
  <c r="L38" s="1"/>
  <c r="J36"/>
  <c r="K36" s="1"/>
  <c r="L36" s="1"/>
  <c r="J30"/>
  <c r="K30" s="1"/>
  <c r="L30" s="1"/>
  <c r="J34"/>
  <c r="K34" s="1"/>
  <c r="L34" s="1"/>
  <c r="J31"/>
  <c r="K31" s="1"/>
  <c r="L31" s="1"/>
  <c r="J32"/>
  <c r="K32" s="1"/>
  <c r="L32" s="1"/>
  <c r="J33"/>
  <c r="K33" s="1"/>
  <c r="L33" s="1"/>
  <c r="J27"/>
  <c r="K27" s="1"/>
  <c r="L27" s="1"/>
  <c r="J28"/>
  <c r="K28" s="1"/>
  <c r="L28" s="1"/>
  <c r="J26"/>
  <c r="K26" s="1"/>
  <c r="L26" s="1"/>
  <c r="J22"/>
  <c r="K22" s="1"/>
  <c r="L22" s="1"/>
  <c r="J23"/>
  <c r="K23" s="1"/>
  <c r="L23" s="1"/>
  <c r="J15"/>
  <c r="K15" s="1"/>
  <c r="L15" s="1"/>
  <c r="J16"/>
  <c r="K16" s="1"/>
  <c r="L16" s="1"/>
</calcChain>
</file>

<file path=xl/sharedStrings.xml><?xml version="1.0" encoding="utf-8"?>
<sst xmlns="http://schemas.openxmlformats.org/spreadsheetml/2006/main" count="298" uniqueCount="126">
  <si>
    <t>СПОРТИВНЫЙ КОМИТЕТ ПО ФИЗИЧЕСКОЙ КУЛТУРЕ И СПОРТ АДМИНИСТРАЦИИ ГОРОДА СМОЛЕНСКА</t>
  </si>
  <si>
    <t>РЕГИОНАЛЬНОЕ ОТДЕЛЕНИЕ ОБЩЕРОССИЙСКОЙ ОБЩЕСТВЕННОЙ ОРГАНИЗАЦИИ</t>
  </si>
  <si>
    <t>"ВСЕРОССИЙСКАЯ ФЕДЕРАЦИЯ ГИРЕВОГО СПОРТА" В СМОЛЕНСКОЙ ОБЛАСТИ</t>
  </si>
  <si>
    <t>Открытый Чемпионат города Смоленска по гиревому спорту</t>
  </si>
  <si>
    <t>ПРОТОКОЛ</t>
  </si>
  <si>
    <t>Спортивный зал</t>
  </si>
  <si>
    <t>г. Смоленск</t>
  </si>
  <si>
    <t>Регламент времени 10 мин</t>
  </si>
  <si>
    <t>Участник</t>
  </si>
  <si>
    <t>Год рождения</t>
  </si>
  <si>
    <t>Звание</t>
  </si>
  <si>
    <t>Команда</t>
  </si>
  <si>
    <t>Вес гири</t>
  </si>
  <si>
    <t>Толчок</t>
  </si>
  <si>
    <t>Рывок</t>
  </si>
  <si>
    <t>Сумма</t>
  </si>
  <si>
    <t>Очки</t>
  </si>
  <si>
    <t>Место</t>
  </si>
  <si>
    <t>Тренер</t>
  </si>
  <si>
    <t>Мужчины - двоеборье</t>
  </si>
  <si>
    <t>Весовая категория до 63 кг</t>
  </si>
  <si>
    <t>МС</t>
  </si>
  <si>
    <t>ВА ВПВО</t>
  </si>
  <si>
    <t>Калякин С.В.</t>
  </si>
  <si>
    <t>КМС</t>
  </si>
  <si>
    <t>Прокопенков Илья</t>
  </si>
  <si>
    <t>Красный</t>
  </si>
  <si>
    <t>Скорин Александр</t>
  </si>
  <si>
    <t>Весовая категория до 68 кг</t>
  </si>
  <si>
    <t>Весовая категория до 73 кг</t>
  </si>
  <si>
    <t>Смирнов Данила</t>
  </si>
  <si>
    <t>Прощенков Евгений</t>
  </si>
  <si>
    <t>Сергеев С.В.</t>
  </si>
  <si>
    <t>Шванев В.Б.</t>
  </si>
  <si>
    <t>Весовая категория до 85 кг</t>
  </si>
  <si>
    <t>Евтихов Вадим</t>
  </si>
  <si>
    <t>Амбросенков Виктор</t>
  </si>
  <si>
    <t>Уразгалиев Альмир</t>
  </si>
  <si>
    <t>Рыбаков Илья</t>
  </si>
  <si>
    <t>МСМК</t>
  </si>
  <si>
    <t>Весовая категория св. 73 кг</t>
  </si>
  <si>
    <t>Михаевский Иван</t>
  </si>
  <si>
    <t>Ильин Максим</t>
  </si>
  <si>
    <t>Починок</t>
  </si>
  <si>
    <t>Новиков А.</t>
  </si>
  <si>
    <t>Женщины - рывок</t>
  </si>
  <si>
    <t>Иванова Алиса</t>
  </si>
  <si>
    <t>СДЮСШОР № 1</t>
  </si>
  <si>
    <t>Ус Полина</t>
  </si>
  <si>
    <t>Весовая категория св. 63 кг</t>
  </si>
  <si>
    <t>Ходунова Ирина</t>
  </si>
  <si>
    <t>Старшие судьи:</t>
  </si>
  <si>
    <t>Романов О.В. 2 кат</t>
  </si>
  <si>
    <t xml:space="preserve">     Главный судья:</t>
  </si>
  <si>
    <t xml:space="preserve">    Главный секретарь:</t>
  </si>
  <si>
    <t>Весовая категория св. 85 кг</t>
  </si>
  <si>
    <t>Женщины</t>
  </si>
  <si>
    <t>Мужчины</t>
  </si>
  <si>
    <t>СДЮСШОР № 1/ ВА ВПВО</t>
  </si>
  <si>
    <t>Сергеев С.В., Калякин С.В.</t>
  </si>
  <si>
    <t>Аханов Тимур</t>
  </si>
  <si>
    <t>б/р</t>
  </si>
  <si>
    <t>Новиков Олег</t>
  </si>
  <si>
    <t>1юн.</t>
  </si>
  <si>
    <t>Чалая Т.И.</t>
  </si>
  <si>
    <t>Новикова Елена</t>
  </si>
  <si>
    <t>Чалая Татьяна</t>
  </si>
  <si>
    <t>Калякин С.В., Гула Д.Л.</t>
  </si>
  <si>
    <t>СДЮСШОР №1/ВА ВПВО</t>
  </si>
  <si>
    <t>Овчинников Никита</t>
  </si>
  <si>
    <t>СДЮСШОР № 1/ВА ВПВО</t>
  </si>
  <si>
    <t>Маренков Виктор</t>
  </si>
  <si>
    <t>Киселев Евгений</t>
  </si>
  <si>
    <t>Липинский Олег</t>
  </si>
  <si>
    <t>СмолГУ</t>
  </si>
  <si>
    <t>Шураев Иван</t>
  </si>
  <si>
    <t>Плотников Владимир</t>
  </si>
  <si>
    <t>Абдразаков Равкат</t>
  </si>
  <si>
    <t>17-18 ноября 2018 года</t>
  </si>
  <si>
    <t>Болдырев Ярослав</t>
  </si>
  <si>
    <t>Вып.   разряд</t>
  </si>
  <si>
    <t>Кол.
под.</t>
  </si>
  <si>
    <t>Собств.  вес</t>
  </si>
  <si>
    <t>Васькина Алина</t>
  </si>
  <si>
    <t>Якушева Алина</t>
  </si>
  <si>
    <t>Сергеев С.В., Сосин О.В.</t>
  </si>
  <si>
    <t>Длинный цикл</t>
  </si>
  <si>
    <t>Петушков Денис</t>
  </si>
  <si>
    <t>МЧС</t>
  </si>
  <si>
    <t>СергеевС.В.</t>
  </si>
  <si>
    <t>Гула Д.Л., Калякин С.В.</t>
  </si>
  <si>
    <t>Локтев Кирилл</t>
  </si>
  <si>
    <t>Дорогобужский р-н</t>
  </si>
  <si>
    <t>Захаров А.И.</t>
  </si>
  <si>
    <t>Щербаков Илья</t>
  </si>
  <si>
    <t>Лукашев Геннадий</t>
  </si>
  <si>
    <t>Шупенина Ксения</t>
  </si>
  <si>
    <t>Захаров Александр</t>
  </si>
  <si>
    <t>Рябинин Д.И.</t>
  </si>
  <si>
    <t>Ермоченков Михаил</t>
  </si>
  <si>
    <t>Баклажанский Андрей</t>
  </si>
  <si>
    <t>3юн.+</t>
  </si>
  <si>
    <t>1</t>
  </si>
  <si>
    <t>Васильева Регина</t>
  </si>
  <si>
    <t>СГСХА</t>
  </si>
  <si>
    <t>Петушков Д.В.</t>
  </si>
  <si>
    <t>Иванов Евгений</t>
  </si>
  <si>
    <t>Сергеев С.В., ВК</t>
  </si>
  <si>
    <t>Шванев В.Б., МК</t>
  </si>
  <si>
    <t>Михалев А.М., 1 кат</t>
  </si>
  <si>
    <t>Гула Д.Л., 1 кат</t>
  </si>
  <si>
    <t>Калякин С.В., 1 кат</t>
  </si>
  <si>
    <t>Иванов Е.А., 1 кат</t>
  </si>
  <si>
    <t>Фесак Александр</t>
  </si>
  <si>
    <t>Яиков Роман</t>
  </si>
  <si>
    <t>Калистратов Артем</t>
  </si>
  <si>
    <t>Гири 12,16, 24 и 32 кг</t>
  </si>
  <si>
    <t>2юн.</t>
  </si>
  <si>
    <t>-</t>
  </si>
  <si>
    <t>1+</t>
  </si>
  <si>
    <t>1юн.+</t>
  </si>
  <si>
    <t>3+</t>
  </si>
  <si>
    <t>2</t>
  </si>
  <si>
    <t>3</t>
  </si>
  <si>
    <t>Авдеев Р.С., 2 кат</t>
  </si>
  <si>
    <t>СДЮСШОР№1/Красный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</si>
</sst>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5">
    <font>
      <sz val="11"/>
      <color theme="1"/>
      <name val="Calibri"/>
      <charset val="204"/>
      <scheme val="minor"/>
    </font>
    <font>
      <b/>
      <sz val="14"/>
      <color theme="1"/>
      <name val="Times New Roman"/>
      <charset val="204"/>
    </font>
    <font>
      <b/>
      <sz val="14"/>
      <name val="Times New Roman"/>
      <charset val="204"/>
    </font>
    <font>
      <sz val="14"/>
      <name val="Times New Roman"/>
      <charset val="204"/>
    </font>
    <font>
      <sz val="14"/>
      <color theme="1"/>
      <name val="Times New Roman"/>
      <charset val="204"/>
    </font>
    <font>
      <sz val="12"/>
      <color theme="1"/>
      <name val="Times New Roman"/>
      <charset val="204"/>
    </font>
    <font>
      <b/>
      <sz val="16"/>
      <color theme="1"/>
      <name val="Times New Roman"/>
      <charset val="204"/>
    </font>
    <font>
      <b/>
      <sz val="16"/>
      <color theme="1"/>
      <name val="Calibri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0">
    <xf numFmtId="0" fontId="0" fillId="0" borderId="0" xfId="0"/>
    <xf numFmtId="164" fontId="3" fillId="0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center" vertical="center"/>
    </xf>
    <xf numFmtId="165" fontId="4" fillId="0" borderId="0" xfId="0" applyNumberFormat="1" applyFont="1"/>
    <xf numFmtId="165" fontId="4" fillId="0" borderId="0" xfId="0" applyNumberFormat="1" applyFont="1" applyFill="1"/>
    <xf numFmtId="49" fontId="4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Fill="1" applyAlignment="1">
      <alignment horizontal="center" vertical="center"/>
    </xf>
    <xf numFmtId="49" fontId="1" fillId="0" borderId="0" xfId="0" applyNumberFormat="1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65" fontId="4" fillId="0" borderId="0" xfId="0" applyNumberFormat="1" applyFont="1" applyFill="1" applyAlignment="1">
      <alignment horizontal="left" vertical="center"/>
    </xf>
    <xf numFmtId="165" fontId="4" fillId="0" borderId="0" xfId="0" applyNumberFormat="1" applyFont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164" fontId="4" fillId="0" borderId="17" xfId="0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164" fontId="3" fillId="0" borderId="25" xfId="0" applyNumberFormat="1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164" fontId="4" fillId="0" borderId="25" xfId="0" applyNumberFormat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17" xfId="0" applyNumberFormat="1" applyFont="1" applyFill="1" applyBorder="1" applyAlignment="1">
      <alignment horizontal="center" vertical="center"/>
    </xf>
    <xf numFmtId="49" fontId="10" fillId="0" borderId="25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11" fillId="0" borderId="0" xfId="0" applyNumberFormat="1" applyFont="1" applyFill="1" applyAlignment="1">
      <alignment horizontal="left" vertical="center"/>
    </xf>
    <xf numFmtId="165" fontId="4" fillId="0" borderId="0" xfId="0" applyNumberFormat="1" applyFont="1" applyAlignment="1">
      <alignment horizontal="left" vertical="center"/>
    </xf>
    <xf numFmtId="165" fontId="11" fillId="0" borderId="0" xfId="0" applyNumberFormat="1" applyFont="1" applyAlignment="1">
      <alignment horizontal="left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164" fontId="10" fillId="0" borderId="8" xfId="0" applyNumberFormat="1" applyFont="1" applyFill="1" applyBorder="1" applyAlignment="1" applyProtection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165" fontId="10" fillId="0" borderId="8" xfId="0" applyNumberFormat="1" applyFont="1" applyFill="1" applyBorder="1" applyAlignment="1">
      <alignment horizontal="center" vertical="center" wrapText="1"/>
    </xf>
    <xf numFmtId="165" fontId="11" fillId="0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7"/>
  <sheetViews>
    <sheetView tabSelected="1" topLeftCell="A40" zoomScale="70" zoomScaleNormal="70" workbookViewId="0">
      <selection activeCell="S77" sqref="S77"/>
    </sheetView>
  </sheetViews>
  <sheetFormatPr defaultColWidth="9.140625" defaultRowHeight="18.75"/>
  <cols>
    <col min="1" max="1" width="8.42578125" style="8" customWidth="1"/>
    <col min="2" max="2" width="30.7109375" style="7" customWidth="1"/>
    <col min="3" max="3" width="10.5703125" style="8" customWidth="1"/>
    <col min="4" max="4" width="9.7109375" style="9" customWidth="1"/>
    <col min="5" max="5" width="8.7109375" style="10" customWidth="1"/>
    <col min="6" max="6" width="25.7109375" style="8" customWidth="1"/>
    <col min="7" max="7" width="7.5703125" style="8" customWidth="1"/>
    <col min="8" max="8" width="9.28515625" style="8" customWidth="1"/>
    <col min="9" max="9" width="8.7109375" style="8" customWidth="1"/>
    <col min="10" max="10" width="8.7109375" style="11" customWidth="1"/>
    <col min="11" max="11" width="10.7109375" style="12" customWidth="1"/>
    <col min="12" max="12" width="10.7109375" style="11" customWidth="1"/>
    <col min="13" max="13" width="9.28515625" style="13" customWidth="1"/>
    <col min="14" max="14" width="31.28515625" style="7" customWidth="1"/>
    <col min="15" max="16384" width="9.140625" style="8"/>
  </cols>
  <sheetData>
    <row r="1" spans="1:18" ht="18.75" customHeight="1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8"/>
      <c r="P1" s="18"/>
      <c r="Q1" s="18"/>
      <c r="R1" s="18"/>
    </row>
    <row r="2" spans="1:18" ht="18.75" customHeight="1">
      <c r="A2" s="123" t="s">
        <v>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9"/>
      <c r="P2" s="19"/>
      <c r="Q2" s="19"/>
      <c r="R2" s="19"/>
    </row>
    <row r="3" spans="1:18" ht="18.75" customHeight="1">
      <c r="A3" s="123" t="s">
        <v>2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9"/>
      <c r="P3" s="19"/>
      <c r="Q3" s="19"/>
      <c r="R3" s="19"/>
    </row>
    <row r="4" spans="1:18" ht="18.75" customHeight="1">
      <c r="B4" s="14"/>
      <c r="C4" s="14"/>
      <c r="D4" s="14"/>
      <c r="E4" s="14"/>
      <c r="F4" s="14"/>
      <c r="G4" s="14"/>
      <c r="H4" s="14"/>
      <c r="I4" s="14"/>
      <c r="J4" s="14"/>
      <c r="K4" s="20"/>
      <c r="L4" s="14"/>
      <c r="M4" s="14"/>
      <c r="N4" s="14"/>
    </row>
    <row r="5" spans="1:18" ht="18.75" customHeight="1">
      <c r="A5" s="120" t="s">
        <v>3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</row>
    <row r="6" spans="1:18" ht="18.75" customHeight="1">
      <c r="A6" s="122" t="s">
        <v>78</v>
      </c>
      <c r="B6" s="122"/>
      <c r="C6" s="122"/>
      <c r="D6" s="120" t="s">
        <v>4</v>
      </c>
      <c r="E6" s="120"/>
      <c r="F6" s="120"/>
      <c r="G6" s="120"/>
      <c r="H6" s="120"/>
      <c r="I6" s="120"/>
      <c r="J6" s="120"/>
      <c r="K6" s="121"/>
      <c r="L6" s="120"/>
      <c r="M6" s="21"/>
      <c r="N6" s="15" t="s">
        <v>5</v>
      </c>
    </row>
    <row r="7" spans="1:18" s="4" customFormat="1" ht="18.75" customHeight="1" thickBot="1">
      <c r="A7" s="119" t="s">
        <v>6</v>
      </c>
      <c r="B7" s="119"/>
      <c r="C7" s="119"/>
      <c r="D7" s="124" t="s">
        <v>116</v>
      </c>
      <c r="E7" s="124"/>
      <c r="F7" s="124"/>
      <c r="G7" s="17"/>
      <c r="H7" s="17"/>
      <c r="I7" s="124" t="s">
        <v>7</v>
      </c>
      <c r="J7" s="124"/>
      <c r="K7" s="125"/>
      <c r="L7" s="124"/>
      <c r="M7" s="22"/>
      <c r="N7" s="16"/>
    </row>
    <row r="8" spans="1:18" s="4" customFormat="1" ht="18.75" customHeight="1" thickBot="1">
      <c r="A8" s="115" t="s">
        <v>17</v>
      </c>
      <c r="B8" s="92" t="s">
        <v>8</v>
      </c>
      <c r="C8" s="109" t="s">
        <v>9</v>
      </c>
      <c r="D8" s="111" t="s">
        <v>82</v>
      </c>
      <c r="E8" s="89" t="s">
        <v>10</v>
      </c>
      <c r="F8" s="89" t="s">
        <v>11</v>
      </c>
      <c r="G8" s="107" t="s">
        <v>12</v>
      </c>
      <c r="H8" s="89" t="s">
        <v>13</v>
      </c>
      <c r="I8" s="89" t="s">
        <v>14</v>
      </c>
      <c r="J8" s="89"/>
      <c r="K8" s="113" t="s">
        <v>15</v>
      </c>
      <c r="L8" s="113" t="s">
        <v>16</v>
      </c>
      <c r="M8" s="90" t="s">
        <v>80</v>
      </c>
      <c r="N8" s="89" t="s">
        <v>18</v>
      </c>
    </row>
    <row r="9" spans="1:18" s="4" customFormat="1" ht="18.75" customHeight="1" thickBot="1">
      <c r="A9" s="107"/>
      <c r="B9" s="92"/>
      <c r="C9" s="110"/>
      <c r="D9" s="112"/>
      <c r="E9" s="92"/>
      <c r="F9" s="92"/>
      <c r="G9" s="107"/>
      <c r="H9" s="92"/>
      <c r="I9" s="107" t="s">
        <v>81</v>
      </c>
      <c r="J9" s="92" t="s">
        <v>16</v>
      </c>
      <c r="K9" s="114"/>
      <c r="L9" s="114"/>
      <c r="M9" s="91"/>
      <c r="N9" s="92"/>
    </row>
    <row r="10" spans="1:18" s="4" customFormat="1" ht="18.75" customHeight="1" thickBot="1">
      <c r="A10" s="107"/>
      <c r="B10" s="92"/>
      <c r="C10" s="110"/>
      <c r="D10" s="112"/>
      <c r="E10" s="92"/>
      <c r="F10" s="92"/>
      <c r="G10" s="107"/>
      <c r="H10" s="92"/>
      <c r="I10" s="107"/>
      <c r="J10" s="92"/>
      <c r="K10" s="114"/>
      <c r="L10" s="114"/>
      <c r="M10" s="91"/>
      <c r="N10" s="92"/>
    </row>
    <row r="11" spans="1:18" s="4" customFormat="1" ht="18.75" customHeight="1" thickBot="1">
      <c r="A11" s="107"/>
      <c r="B11" s="92"/>
      <c r="C11" s="110"/>
      <c r="D11" s="112"/>
      <c r="E11" s="92"/>
      <c r="F11" s="92"/>
      <c r="G11" s="107"/>
      <c r="H11" s="92"/>
      <c r="I11" s="107"/>
      <c r="J11" s="92"/>
      <c r="K11" s="114"/>
      <c r="L11" s="114"/>
      <c r="M11" s="91"/>
      <c r="N11" s="92"/>
    </row>
    <row r="12" spans="1:18" s="4" customFormat="1" ht="18.75" customHeight="1" thickBot="1">
      <c r="A12" s="107"/>
      <c r="B12" s="92"/>
      <c r="C12" s="110"/>
      <c r="D12" s="112"/>
      <c r="E12" s="92"/>
      <c r="F12" s="92"/>
      <c r="G12" s="107"/>
      <c r="H12" s="92"/>
      <c r="I12" s="108"/>
      <c r="J12" s="106"/>
      <c r="K12" s="114"/>
      <c r="L12" s="114"/>
      <c r="M12" s="91"/>
      <c r="N12" s="92"/>
    </row>
    <row r="13" spans="1:18" s="5" customFormat="1" ht="18.75" customHeight="1" thickBot="1">
      <c r="A13" s="116" t="s">
        <v>19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8"/>
    </row>
    <row r="14" spans="1:18" s="5" customFormat="1" ht="18.75" customHeight="1" thickBot="1">
      <c r="A14" s="86" t="s">
        <v>20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8"/>
    </row>
    <row r="15" spans="1:18" s="5" customFormat="1" ht="18.75" customHeight="1">
      <c r="A15" s="56">
        <v>1</v>
      </c>
      <c r="B15" s="36" t="s">
        <v>25</v>
      </c>
      <c r="C15" s="37">
        <v>1998</v>
      </c>
      <c r="D15" s="38">
        <v>62.5</v>
      </c>
      <c r="E15" s="37">
        <v>1</v>
      </c>
      <c r="F15" s="39" t="s">
        <v>22</v>
      </c>
      <c r="G15" s="37">
        <v>24</v>
      </c>
      <c r="H15" s="37">
        <v>112</v>
      </c>
      <c r="I15" s="37">
        <v>99</v>
      </c>
      <c r="J15" s="37">
        <f>I15/2</f>
        <v>49.5</v>
      </c>
      <c r="K15" s="37">
        <f>H15+J15</f>
        <v>161.5</v>
      </c>
      <c r="L15" s="37">
        <f>1*K15</f>
        <v>161.5</v>
      </c>
      <c r="M15" s="57">
        <v>1</v>
      </c>
      <c r="N15" s="40" t="s">
        <v>23</v>
      </c>
    </row>
    <row r="16" spans="1:18" s="5" customFormat="1" ht="18.75" customHeight="1">
      <c r="A16" s="55">
        <v>2</v>
      </c>
      <c r="B16" s="41" t="s">
        <v>27</v>
      </c>
      <c r="C16" s="23">
        <v>2005</v>
      </c>
      <c r="D16" s="1">
        <v>60</v>
      </c>
      <c r="E16" s="35" t="s">
        <v>63</v>
      </c>
      <c r="F16" s="35" t="s">
        <v>26</v>
      </c>
      <c r="G16" s="23">
        <v>16</v>
      </c>
      <c r="H16" s="23">
        <v>130</v>
      </c>
      <c r="I16" s="23">
        <v>150</v>
      </c>
      <c r="J16" s="23">
        <f>I16/2</f>
        <v>75</v>
      </c>
      <c r="K16" s="23">
        <f>H16+J16</f>
        <v>205</v>
      </c>
      <c r="L16" s="23">
        <f>0.6*K16</f>
        <v>123</v>
      </c>
      <c r="M16" s="51" t="s">
        <v>63</v>
      </c>
      <c r="N16" s="42" t="s">
        <v>64</v>
      </c>
    </row>
    <row r="17" spans="1:14" s="5" customFormat="1" ht="18.75" customHeight="1">
      <c r="A17" s="55">
        <v>3</v>
      </c>
      <c r="B17" s="41" t="s">
        <v>94</v>
      </c>
      <c r="C17" s="23">
        <v>2004</v>
      </c>
      <c r="D17" s="1">
        <v>61.6</v>
      </c>
      <c r="E17" s="35" t="s">
        <v>63</v>
      </c>
      <c r="F17" s="35" t="s">
        <v>92</v>
      </c>
      <c r="G17" s="23">
        <v>16</v>
      </c>
      <c r="H17" s="23">
        <v>103</v>
      </c>
      <c r="I17" s="23">
        <v>173</v>
      </c>
      <c r="J17" s="23">
        <f>I17/2</f>
        <v>86.5</v>
      </c>
      <c r="K17" s="23">
        <f>H17+J17</f>
        <v>189.5</v>
      </c>
      <c r="L17" s="23">
        <f>0.6*K17</f>
        <v>113.7</v>
      </c>
      <c r="M17" s="51" t="s">
        <v>63</v>
      </c>
      <c r="N17" s="42" t="s">
        <v>93</v>
      </c>
    </row>
    <row r="18" spans="1:14" s="5" customFormat="1" ht="18.75" customHeight="1">
      <c r="A18" s="55">
        <v>4</v>
      </c>
      <c r="B18" s="41" t="s">
        <v>99</v>
      </c>
      <c r="C18" s="23">
        <v>2000</v>
      </c>
      <c r="D18" s="1">
        <v>62.5</v>
      </c>
      <c r="E18" s="35">
        <v>1</v>
      </c>
      <c r="F18" s="35" t="s">
        <v>47</v>
      </c>
      <c r="G18" s="23">
        <v>24</v>
      </c>
      <c r="H18" s="23">
        <v>72</v>
      </c>
      <c r="I18" s="23">
        <v>78</v>
      </c>
      <c r="J18" s="23">
        <f>I18/2</f>
        <v>39</v>
      </c>
      <c r="K18" s="23">
        <f>H18+J18</f>
        <v>111</v>
      </c>
      <c r="L18" s="23">
        <f>1*K18</f>
        <v>111</v>
      </c>
      <c r="M18" s="2">
        <v>1</v>
      </c>
      <c r="N18" s="42" t="s">
        <v>32</v>
      </c>
    </row>
    <row r="19" spans="1:14" s="5" customFormat="1" ht="18.75" customHeight="1" thickBot="1">
      <c r="A19" s="60">
        <v>5</v>
      </c>
      <c r="B19" s="59" t="s">
        <v>91</v>
      </c>
      <c r="C19" s="47">
        <v>2001</v>
      </c>
      <c r="D19" s="48">
        <v>61.2</v>
      </c>
      <c r="E19" s="49" t="s">
        <v>61</v>
      </c>
      <c r="F19" s="49" t="s">
        <v>92</v>
      </c>
      <c r="G19" s="47">
        <v>16</v>
      </c>
      <c r="H19" s="47">
        <v>32</v>
      </c>
      <c r="I19" s="47">
        <v>75</v>
      </c>
      <c r="J19" s="47">
        <f>I19/2</f>
        <v>37.5</v>
      </c>
      <c r="K19" s="47">
        <f>H19+J19</f>
        <v>69.5</v>
      </c>
      <c r="L19" s="47">
        <f>0.6*K19</f>
        <v>41.699999999999996</v>
      </c>
      <c r="M19" s="79" t="s">
        <v>101</v>
      </c>
      <c r="N19" s="50" t="s">
        <v>93</v>
      </c>
    </row>
    <row r="20" spans="1:14" s="5" customFormat="1" ht="18.75" customHeight="1" thickBot="1">
      <c r="A20" s="86" t="s">
        <v>28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8"/>
    </row>
    <row r="21" spans="1:14" s="5" customFormat="1" ht="18.75" customHeight="1">
      <c r="A21" s="56">
        <v>1</v>
      </c>
      <c r="B21" s="36" t="s">
        <v>87</v>
      </c>
      <c r="C21" s="37">
        <v>1986</v>
      </c>
      <c r="D21" s="38">
        <v>68</v>
      </c>
      <c r="E21" s="39" t="s">
        <v>21</v>
      </c>
      <c r="F21" s="39" t="s">
        <v>88</v>
      </c>
      <c r="G21" s="37">
        <v>24</v>
      </c>
      <c r="H21" s="37">
        <v>102</v>
      </c>
      <c r="I21" s="37">
        <v>238</v>
      </c>
      <c r="J21" s="37">
        <f>I21/2</f>
        <v>119</v>
      </c>
      <c r="K21" s="37">
        <f>H21+J21</f>
        <v>221</v>
      </c>
      <c r="L21" s="37">
        <f>1*K21</f>
        <v>221</v>
      </c>
      <c r="M21" s="78" t="s">
        <v>102</v>
      </c>
      <c r="N21" s="40" t="s">
        <v>89</v>
      </c>
    </row>
    <row r="22" spans="1:14" s="5" customFormat="1" ht="18.75" customHeight="1">
      <c r="A22" s="55">
        <v>2</v>
      </c>
      <c r="B22" s="41" t="s">
        <v>77</v>
      </c>
      <c r="C22" s="23">
        <v>2000</v>
      </c>
      <c r="D22" s="1">
        <v>66.8</v>
      </c>
      <c r="E22" s="35" t="s">
        <v>24</v>
      </c>
      <c r="F22" s="35" t="s">
        <v>22</v>
      </c>
      <c r="G22" s="23">
        <v>24</v>
      </c>
      <c r="H22" s="23">
        <v>113</v>
      </c>
      <c r="I22" s="23">
        <v>91</v>
      </c>
      <c r="J22" s="23">
        <f>I22/2</f>
        <v>45.5</v>
      </c>
      <c r="K22" s="23">
        <f>H22+J22</f>
        <v>158.5</v>
      </c>
      <c r="L22" s="23">
        <f>1*K22</f>
        <v>158.5</v>
      </c>
      <c r="M22" s="80" t="s">
        <v>102</v>
      </c>
      <c r="N22" s="42" t="s">
        <v>23</v>
      </c>
    </row>
    <row r="23" spans="1:14" s="5" customFormat="1" ht="18.75" customHeight="1" thickBot="1">
      <c r="A23" s="60">
        <v>3</v>
      </c>
      <c r="B23" s="59" t="s">
        <v>62</v>
      </c>
      <c r="C23" s="47">
        <v>2001</v>
      </c>
      <c r="D23" s="48">
        <v>66.7</v>
      </c>
      <c r="E23" s="49" t="s">
        <v>63</v>
      </c>
      <c r="F23" s="49" t="s">
        <v>26</v>
      </c>
      <c r="G23" s="47">
        <v>16</v>
      </c>
      <c r="H23" s="47">
        <v>95</v>
      </c>
      <c r="I23" s="47">
        <v>91</v>
      </c>
      <c r="J23" s="47">
        <f>I23/2</f>
        <v>45.5</v>
      </c>
      <c r="K23" s="47">
        <f>H23+J23</f>
        <v>140.5</v>
      </c>
      <c r="L23" s="47">
        <f>0.6*K23</f>
        <v>84.3</v>
      </c>
      <c r="M23" s="81" t="s">
        <v>117</v>
      </c>
      <c r="N23" s="50" t="s">
        <v>64</v>
      </c>
    </row>
    <row r="24" spans="1:14" s="5" customFormat="1" ht="18.75" customHeight="1" thickBot="1">
      <c r="A24" s="86" t="s">
        <v>29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8"/>
    </row>
    <row r="25" spans="1:14" s="5" customFormat="1" ht="18.75" customHeight="1">
      <c r="A25" s="56">
        <v>1</v>
      </c>
      <c r="B25" s="36" t="s">
        <v>31</v>
      </c>
      <c r="C25" s="37">
        <v>1997</v>
      </c>
      <c r="D25" s="38">
        <v>73</v>
      </c>
      <c r="E25" s="39" t="s">
        <v>24</v>
      </c>
      <c r="F25" s="39" t="s">
        <v>47</v>
      </c>
      <c r="G25" s="37">
        <v>32</v>
      </c>
      <c r="H25" s="37">
        <v>80</v>
      </c>
      <c r="I25" s="37">
        <v>85</v>
      </c>
      <c r="J25" s="37">
        <f>I25/2</f>
        <v>42.5</v>
      </c>
      <c r="K25" s="37">
        <f>H25+J25</f>
        <v>122.5</v>
      </c>
      <c r="L25" s="37">
        <f>2*K25</f>
        <v>245</v>
      </c>
      <c r="M25" s="78" t="s">
        <v>24</v>
      </c>
      <c r="N25" s="40" t="s">
        <v>32</v>
      </c>
    </row>
    <row r="26" spans="1:14" s="5" customFormat="1" ht="18.75" customHeight="1">
      <c r="A26" s="55">
        <v>2</v>
      </c>
      <c r="B26" s="58" t="s">
        <v>30</v>
      </c>
      <c r="C26" s="23">
        <v>1998</v>
      </c>
      <c r="D26" s="1">
        <v>72.5</v>
      </c>
      <c r="E26" s="23" t="s">
        <v>21</v>
      </c>
      <c r="F26" s="34" t="s">
        <v>58</v>
      </c>
      <c r="G26" s="23">
        <v>32</v>
      </c>
      <c r="H26" s="23">
        <v>77</v>
      </c>
      <c r="I26" s="23">
        <v>84</v>
      </c>
      <c r="J26" s="23">
        <f>I26/2</f>
        <v>42</v>
      </c>
      <c r="K26" s="23">
        <f>H26+J26</f>
        <v>119</v>
      </c>
      <c r="L26" s="23">
        <f>2*K26</f>
        <v>238</v>
      </c>
      <c r="M26" s="80" t="s">
        <v>118</v>
      </c>
      <c r="N26" s="42" t="s">
        <v>59</v>
      </c>
    </row>
    <row r="27" spans="1:14" s="5" customFormat="1" ht="18.75" customHeight="1">
      <c r="A27" s="55">
        <v>3</v>
      </c>
      <c r="B27" s="41" t="s">
        <v>76</v>
      </c>
      <c r="C27" s="23">
        <v>2001</v>
      </c>
      <c r="D27" s="1">
        <v>73</v>
      </c>
      <c r="E27" s="35" t="s">
        <v>63</v>
      </c>
      <c r="F27" s="35" t="s">
        <v>26</v>
      </c>
      <c r="G27" s="23">
        <v>16</v>
      </c>
      <c r="H27" s="23">
        <v>127</v>
      </c>
      <c r="I27" s="23">
        <v>212</v>
      </c>
      <c r="J27" s="23">
        <f>I27/2</f>
        <v>106</v>
      </c>
      <c r="K27" s="23">
        <f>H27+J27</f>
        <v>233</v>
      </c>
      <c r="L27" s="23">
        <f>0.6*K27</f>
        <v>139.79999999999998</v>
      </c>
      <c r="M27" s="35" t="s">
        <v>63</v>
      </c>
      <c r="N27" s="42" t="s">
        <v>64</v>
      </c>
    </row>
    <row r="28" spans="1:14" s="5" customFormat="1" ht="18.75" customHeight="1" thickBot="1">
      <c r="A28" s="60">
        <v>4</v>
      </c>
      <c r="B28" s="59" t="s">
        <v>60</v>
      </c>
      <c r="C28" s="47">
        <v>2004</v>
      </c>
      <c r="D28" s="48">
        <v>70.599999999999994</v>
      </c>
      <c r="E28" s="49" t="s">
        <v>61</v>
      </c>
      <c r="F28" s="49" t="s">
        <v>47</v>
      </c>
      <c r="G28" s="47">
        <v>16</v>
      </c>
      <c r="H28" s="47">
        <v>40</v>
      </c>
      <c r="I28" s="47">
        <v>120</v>
      </c>
      <c r="J28" s="47">
        <f>I28/2</f>
        <v>60</v>
      </c>
      <c r="K28" s="47">
        <f>H28+J28</f>
        <v>100</v>
      </c>
      <c r="L28" s="47">
        <f>0.6*K28</f>
        <v>60</v>
      </c>
      <c r="M28" s="81" t="s">
        <v>101</v>
      </c>
      <c r="N28" s="50" t="s">
        <v>33</v>
      </c>
    </row>
    <row r="29" spans="1:14" s="5" customFormat="1" ht="18.75" customHeight="1" thickBot="1">
      <c r="A29" s="86" t="s">
        <v>34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8"/>
    </row>
    <row r="30" spans="1:14" s="5" customFormat="1" ht="18.75" customHeight="1">
      <c r="A30" s="56">
        <v>1</v>
      </c>
      <c r="B30" s="36" t="s">
        <v>69</v>
      </c>
      <c r="C30" s="37">
        <v>2000</v>
      </c>
      <c r="D30" s="38">
        <v>80.599999999999994</v>
      </c>
      <c r="E30" s="39" t="s">
        <v>21</v>
      </c>
      <c r="F30" s="77" t="s">
        <v>70</v>
      </c>
      <c r="G30" s="37">
        <v>24</v>
      </c>
      <c r="H30" s="61">
        <v>162</v>
      </c>
      <c r="I30" s="61">
        <v>198</v>
      </c>
      <c r="J30" s="37">
        <f t="shared" ref="J30:J36" si="0">I30/2</f>
        <v>99</v>
      </c>
      <c r="K30" s="37">
        <f t="shared" ref="K30:K36" si="1">H30+J30</f>
        <v>261</v>
      </c>
      <c r="L30" s="37">
        <f>1*K30</f>
        <v>261</v>
      </c>
      <c r="M30" s="83" t="s">
        <v>102</v>
      </c>
      <c r="N30" s="40" t="s">
        <v>32</v>
      </c>
    </row>
    <row r="31" spans="1:14" s="5" customFormat="1" ht="18.75" customHeight="1">
      <c r="A31" s="55">
        <v>2</v>
      </c>
      <c r="B31" s="41" t="s">
        <v>79</v>
      </c>
      <c r="C31" s="23">
        <v>2000</v>
      </c>
      <c r="D31" s="1">
        <v>76.3</v>
      </c>
      <c r="E31" s="35" t="s">
        <v>24</v>
      </c>
      <c r="F31" s="35" t="s">
        <v>22</v>
      </c>
      <c r="G31" s="23">
        <v>24</v>
      </c>
      <c r="H31" s="24">
        <v>133</v>
      </c>
      <c r="I31" s="24">
        <v>188</v>
      </c>
      <c r="J31" s="23">
        <f t="shared" si="0"/>
        <v>94</v>
      </c>
      <c r="K31" s="23">
        <f t="shared" si="1"/>
        <v>227</v>
      </c>
      <c r="L31" s="23">
        <f>1*K31</f>
        <v>227</v>
      </c>
      <c r="M31" s="82" t="s">
        <v>102</v>
      </c>
      <c r="N31" s="42" t="s">
        <v>23</v>
      </c>
    </row>
    <row r="32" spans="1:14" s="5" customFormat="1" ht="18.75" customHeight="1">
      <c r="A32" s="55">
        <v>3</v>
      </c>
      <c r="B32" s="41" t="s">
        <v>72</v>
      </c>
      <c r="C32" s="23">
        <v>1998</v>
      </c>
      <c r="D32" s="1">
        <v>75.2</v>
      </c>
      <c r="E32" s="35" t="s">
        <v>24</v>
      </c>
      <c r="F32" s="34" t="s">
        <v>70</v>
      </c>
      <c r="G32" s="23">
        <v>24</v>
      </c>
      <c r="H32" s="23">
        <v>125</v>
      </c>
      <c r="I32" s="23">
        <v>194</v>
      </c>
      <c r="J32" s="23">
        <f t="shared" si="0"/>
        <v>97</v>
      </c>
      <c r="K32" s="23">
        <f t="shared" si="1"/>
        <v>222</v>
      </c>
      <c r="L32" s="23">
        <f>1*K32</f>
        <v>222</v>
      </c>
      <c r="M32" s="80" t="s">
        <v>102</v>
      </c>
      <c r="N32" s="42" t="s">
        <v>59</v>
      </c>
    </row>
    <row r="33" spans="1:18" s="5" customFormat="1" ht="18.75" customHeight="1">
      <c r="A33" s="55">
        <v>4</v>
      </c>
      <c r="B33" s="41" t="s">
        <v>41</v>
      </c>
      <c r="C33" s="23">
        <v>1995</v>
      </c>
      <c r="D33" s="1">
        <v>79.45</v>
      </c>
      <c r="E33" s="35" t="s">
        <v>24</v>
      </c>
      <c r="F33" s="35" t="s">
        <v>22</v>
      </c>
      <c r="G33" s="23">
        <v>24</v>
      </c>
      <c r="H33" s="24">
        <v>130</v>
      </c>
      <c r="I33" s="24">
        <v>140</v>
      </c>
      <c r="J33" s="23">
        <f t="shared" si="0"/>
        <v>70</v>
      </c>
      <c r="K33" s="23">
        <f t="shared" si="1"/>
        <v>200</v>
      </c>
      <c r="L33" s="23">
        <f>1*K33</f>
        <v>200</v>
      </c>
      <c r="M33" s="82" t="s">
        <v>102</v>
      </c>
      <c r="N33" s="42" t="s">
        <v>23</v>
      </c>
    </row>
    <row r="34" spans="1:18" s="5" customFormat="1" ht="18.75" customHeight="1">
      <c r="A34" s="55">
        <v>5</v>
      </c>
      <c r="B34" s="41" t="s">
        <v>71</v>
      </c>
      <c r="C34" s="23">
        <v>2000</v>
      </c>
      <c r="D34" s="1">
        <v>73.8</v>
      </c>
      <c r="E34" s="35" t="s">
        <v>61</v>
      </c>
      <c r="F34" s="35" t="s">
        <v>22</v>
      </c>
      <c r="G34" s="23">
        <v>24</v>
      </c>
      <c r="H34" s="24">
        <v>102</v>
      </c>
      <c r="I34" s="24">
        <v>130</v>
      </c>
      <c r="J34" s="23">
        <f t="shared" si="0"/>
        <v>65</v>
      </c>
      <c r="K34" s="23">
        <f t="shared" si="1"/>
        <v>167</v>
      </c>
      <c r="L34" s="23">
        <f>1*K34</f>
        <v>167</v>
      </c>
      <c r="M34" s="82" t="s">
        <v>119</v>
      </c>
      <c r="N34" s="42" t="s">
        <v>23</v>
      </c>
    </row>
    <row r="35" spans="1:18" s="5" customFormat="1" ht="18.75" customHeight="1">
      <c r="A35" s="55">
        <v>6</v>
      </c>
      <c r="B35" s="41" t="s">
        <v>95</v>
      </c>
      <c r="C35" s="23">
        <v>1977</v>
      </c>
      <c r="D35" s="1">
        <v>84.7</v>
      </c>
      <c r="E35" s="35" t="s">
        <v>61</v>
      </c>
      <c r="F35" s="35" t="s">
        <v>92</v>
      </c>
      <c r="G35" s="23">
        <v>16</v>
      </c>
      <c r="H35" s="24">
        <v>106</v>
      </c>
      <c r="I35" s="24">
        <v>203</v>
      </c>
      <c r="J35" s="23">
        <f t="shared" si="0"/>
        <v>101.5</v>
      </c>
      <c r="K35" s="23">
        <f t="shared" si="1"/>
        <v>207.5</v>
      </c>
      <c r="L35" s="23">
        <f>0.6*K35</f>
        <v>124.5</v>
      </c>
      <c r="M35" s="82" t="s">
        <v>120</v>
      </c>
      <c r="N35" s="42" t="s">
        <v>93</v>
      </c>
    </row>
    <row r="36" spans="1:18" s="5" customFormat="1" ht="18.75" customHeight="1" thickBot="1">
      <c r="A36" s="60">
        <v>7</v>
      </c>
      <c r="B36" s="59" t="s">
        <v>73</v>
      </c>
      <c r="C36" s="47">
        <v>1995</v>
      </c>
      <c r="D36" s="48">
        <v>79.8</v>
      </c>
      <c r="E36" s="49" t="s">
        <v>61</v>
      </c>
      <c r="F36" s="49" t="s">
        <v>74</v>
      </c>
      <c r="G36" s="47">
        <v>24</v>
      </c>
      <c r="H36" s="65">
        <v>25</v>
      </c>
      <c r="I36" s="65">
        <v>70</v>
      </c>
      <c r="J36" s="47">
        <f t="shared" si="0"/>
        <v>35</v>
      </c>
      <c r="K36" s="47">
        <f t="shared" si="1"/>
        <v>60</v>
      </c>
      <c r="L36" s="47">
        <f>1*K36</f>
        <v>60</v>
      </c>
      <c r="M36" s="84" t="s">
        <v>118</v>
      </c>
      <c r="N36" s="50" t="s">
        <v>33</v>
      </c>
    </row>
    <row r="37" spans="1:18" s="5" customFormat="1" ht="18.75" customHeight="1" thickBot="1">
      <c r="A37" s="103" t="s">
        <v>55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8"/>
    </row>
    <row r="38" spans="1:18" s="6" customFormat="1" ht="18.75" customHeight="1">
      <c r="A38" s="53">
        <v>1</v>
      </c>
      <c r="B38" s="36" t="s">
        <v>37</v>
      </c>
      <c r="C38" s="37">
        <v>1994</v>
      </c>
      <c r="D38" s="38">
        <v>95.5</v>
      </c>
      <c r="E38" s="39" t="s">
        <v>24</v>
      </c>
      <c r="F38" s="77" t="s">
        <v>68</v>
      </c>
      <c r="G38" s="37">
        <v>24</v>
      </c>
      <c r="H38" s="37">
        <v>152</v>
      </c>
      <c r="I38" s="37">
        <v>215</v>
      </c>
      <c r="J38" s="37">
        <f t="shared" ref="J38:J43" si="2">I38/2</f>
        <v>107.5</v>
      </c>
      <c r="K38" s="37">
        <f t="shared" ref="K38:K43" si="3">H38+J38</f>
        <v>259.5</v>
      </c>
      <c r="L38" s="37">
        <f>1*K38</f>
        <v>259.5</v>
      </c>
      <c r="M38" s="37">
        <v>1</v>
      </c>
      <c r="N38" s="40" t="s">
        <v>67</v>
      </c>
      <c r="O38" s="5"/>
      <c r="P38" s="5"/>
      <c r="Q38" s="5"/>
      <c r="R38" s="5"/>
    </row>
    <row r="39" spans="1:18" s="5" customFormat="1" ht="18.75" customHeight="1">
      <c r="A39" s="55">
        <v>2</v>
      </c>
      <c r="B39" s="41" t="s">
        <v>35</v>
      </c>
      <c r="C39" s="23">
        <v>1997</v>
      </c>
      <c r="D39" s="1">
        <v>87.6</v>
      </c>
      <c r="E39" s="35" t="s">
        <v>24</v>
      </c>
      <c r="F39" s="34" t="s">
        <v>68</v>
      </c>
      <c r="G39" s="23">
        <v>24</v>
      </c>
      <c r="H39" s="23">
        <v>142</v>
      </c>
      <c r="I39" s="23">
        <v>198</v>
      </c>
      <c r="J39" s="23">
        <f t="shared" si="2"/>
        <v>99</v>
      </c>
      <c r="K39" s="23">
        <f t="shared" si="3"/>
        <v>241</v>
      </c>
      <c r="L39" s="23">
        <f>1*K39</f>
        <v>241</v>
      </c>
      <c r="M39" s="23">
        <v>1</v>
      </c>
      <c r="N39" s="42" t="s">
        <v>90</v>
      </c>
    </row>
    <row r="40" spans="1:18" s="5" customFormat="1" ht="18.75" customHeight="1">
      <c r="A40" s="55">
        <v>3</v>
      </c>
      <c r="B40" s="41" t="s">
        <v>36</v>
      </c>
      <c r="C40" s="23">
        <v>1998</v>
      </c>
      <c r="D40" s="1">
        <v>85.6</v>
      </c>
      <c r="E40" s="35" t="s">
        <v>24</v>
      </c>
      <c r="F40" s="35" t="s">
        <v>22</v>
      </c>
      <c r="G40" s="23">
        <v>24</v>
      </c>
      <c r="H40" s="24">
        <v>121</v>
      </c>
      <c r="I40" s="24">
        <v>212</v>
      </c>
      <c r="J40" s="23">
        <f t="shared" si="2"/>
        <v>106</v>
      </c>
      <c r="K40" s="23">
        <f t="shared" si="3"/>
        <v>227</v>
      </c>
      <c r="L40" s="23">
        <f>1*K40</f>
        <v>227</v>
      </c>
      <c r="M40" s="82" t="s">
        <v>102</v>
      </c>
      <c r="N40" s="42" t="s">
        <v>23</v>
      </c>
    </row>
    <row r="41" spans="1:18" s="5" customFormat="1" ht="18.75" customHeight="1">
      <c r="A41" s="55">
        <v>4</v>
      </c>
      <c r="B41" s="41" t="s">
        <v>75</v>
      </c>
      <c r="C41" s="23">
        <v>1995</v>
      </c>
      <c r="D41" s="1">
        <v>86.9</v>
      </c>
      <c r="E41" s="23">
        <v>1</v>
      </c>
      <c r="F41" s="35" t="s">
        <v>22</v>
      </c>
      <c r="G41" s="23">
        <v>24</v>
      </c>
      <c r="H41" s="24">
        <v>105</v>
      </c>
      <c r="I41" s="24">
        <v>144</v>
      </c>
      <c r="J41" s="23">
        <f t="shared" si="2"/>
        <v>72</v>
      </c>
      <c r="K41" s="23">
        <f t="shared" si="3"/>
        <v>177</v>
      </c>
      <c r="L41" s="23">
        <f>1*K41</f>
        <v>177</v>
      </c>
      <c r="M41" s="82" t="s">
        <v>102</v>
      </c>
      <c r="N41" s="42" t="s">
        <v>23</v>
      </c>
    </row>
    <row r="42" spans="1:18" s="5" customFormat="1" ht="18.75" customHeight="1">
      <c r="A42" s="55">
        <v>5</v>
      </c>
      <c r="B42" s="41" t="s">
        <v>38</v>
      </c>
      <c r="C42" s="23">
        <v>1997</v>
      </c>
      <c r="D42" s="1">
        <v>90.2</v>
      </c>
      <c r="E42" s="35" t="s">
        <v>61</v>
      </c>
      <c r="F42" s="35" t="s">
        <v>47</v>
      </c>
      <c r="G42" s="23">
        <v>24</v>
      </c>
      <c r="H42" s="23">
        <v>66</v>
      </c>
      <c r="I42" s="23">
        <v>120</v>
      </c>
      <c r="J42" s="23">
        <f t="shared" si="2"/>
        <v>60</v>
      </c>
      <c r="K42" s="23">
        <f t="shared" si="3"/>
        <v>126</v>
      </c>
      <c r="L42" s="23">
        <f>1*K42</f>
        <v>126</v>
      </c>
      <c r="M42" s="35" t="s">
        <v>121</v>
      </c>
      <c r="N42" s="42" t="s">
        <v>32</v>
      </c>
      <c r="O42" s="6"/>
      <c r="P42" s="6"/>
      <c r="Q42" s="6"/>
      <c r="R42" s="6"/>
    </row>
    <row r="43" spans="1:18" s="5" customFormat="1" ht="18.75" customHeight="1" thickBot="1">
      <c r="A43" s="60">
        <v>6</v>
      </c>
      <c r="B43" s="59" t="s">
        <v>100</v>
      </c>
      <c r="C43" s="47">
        <v>1984</v>
      </c>
      <c r="D43" s="48">
        <v>99.2</v>
      </c>
      <c r="E43" s="49" t="s">
        <v>61</v>
      </c>
      <c r="F43" s="49" t="s">
        <v>92</v>
      </c>
      <c r="G43" s="47">
        <v>16</v>
      </c>
      <c r="H43" s="47">
        <v>100</v>
      </c>
      <c r="I43" s="47">
        <v>170</v>
      </c>
      <c r="J43" s="47">
        <f t="shared" si="2"/>
        <v>85</v>
      </c>
      <c r="K43" s="47">
        <f t="shared" si="3"/>
        <v>185</v>
      </c>
      <c r="L43" s="47">
        <f>0.6*K43</f>
        <v>111</v>
      </c>
      <c r="M43" s="49" t="s">
        <v>120</v>
      </c>
      <c r="N43" s="50" t="s">
        <v>93</v>
      </c>
    </row>
    <row r="44" spans="1:18" s="5" customFormat="1" ht="18.75" customHeight="1" thickBot="1">
      <c r="A44" s="103" t="s">
        <v>86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5"/>
    </row>
    <row r="45" spans="1:18" s="5" customFormat="1" ht="18.75" customHeight="1" thickBot="1">
      <c r="A45" s="86" t="s">
        <v>57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8"/>
    </row>
    <row r="46" spans="1:18" s="5" customFormat="1" ht="18.75" customHeight="1" thickBot="1">
      <c r="A46" s="86" t="s">
        <v>29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8"/>
    </row>
    <row r="47" spans="1:18" s="5" customFormat="1" ht="18.75" customHeight="1">
      <c r="A47" s="56">
        <v>1</v>
      </c>
      <c r="B47" s="76" t="s">
        <v>106</v>
      </c>
      <c r="C47" s="37">
        <v>1997</v>
      </c>
      <c r="D47" s="38">
        <v>69.599999999999994</v>
      </c>
      <c r="E47" s="37" t="s">
        <v>39</v>
      </c>
      <c r="F47" s="39" t="s">
        <v>47</v>
      </c>
      <c r="G47" s="37">
        <v>32</v>
      </c>
      <c r="H47" s="61">
        <v>60</v>
      </c>
      <c r="I47" s="61"/>
      <c r="J47" s="61"/>
      <c r="K47" s="61"/>
      <c r="L47" s="62">
        <f>(G47*H47*1.5)/D47</f>
        <v>41.379310344827587</v>
      </c>
      <c r="M47" s="83" t="s">
        <v>24</v>
      </c>
      <c r="N47" s="64" t="s">
        <v>33</v>
      </c>
    </row>
    <row r="48" spans="1:18" s="5" customFormat="1" ht="18.75" customHeight="1">
      <c r="A48" s="55">
        <v>2</v>
      </c>
      <c r="B48" s="41" t="s">
        <v>114</v>
      </c>
      <c r="C48" s="23">
        <v>1999</v>
      </c>
      <c r="D48" s="1">
        <v>63</v>
      </c>
      <c r="E48" s="35" t="s">
        <v>24</v>
      </c>
      <c r="F48" s="35" t="s">
        <v>22</v>
      </c>
      <c r="G48" s="23">
        <v>32</v>
      </c>
      <c r="H48" s="24">
        <v>40</v>
      </c>
      <c r="I48" s="24"/>
      <c r="J48" s="23"/>
      <c r="K48" s="23"/>
      <c r="L48" s="3">
        <f>(G48*H48*1.5)/D48</f>
        <v>30.476190476190474</v>
      </c>
      <c r="M48" s="82" t="s">
        <v>24</v>
      </c>
      <c r="N48" s="44" t="s">
        <v>32</v>
      </c>
    </row>
    <row r="49" spans="1:14" s="5" customFormat="1" ht="18.75" customHeight="1">
      <c r="A49" s="55">
        <v>3</v>
      </c>
      <c r="B49" s="41" t="s">
        <v>31</v>
      </c>
      <c r="C49" s="23">
        <v>1997</v>
      </c>
      <c r="D49" s="1">
        <v>73</v>
      </c>
      <c r="E49" s="35" t="s">
        <v>24</v>
      </c>
      <c r="F49" s="35" t="s">
        <v>47</v>
      </c>
      <c r="G49" s="23">
        <v>24</v>
      </c>
      <c r="H49" s="23">
        <v>72</v>
      </c>
      <c r="I49" s="23"/>
      <c r="J49" s="23"/>
      <c r="K49" s="23"/>
      <c r="L49" s="3">
        <f>(G49*H49*1)/D49</f>
        <v>23.671232876712327</v>
      </c>
      <c r="M49" s="80" t="s">
        <v>102</v>
      </c>
      <c r="N49" s="42" t="s">
        <v>32</v>
      </c>
    </row>
    <row r="50" spans="1:14" s="5" customFormat="1" ht="18.75" customHeight="1" thickBot="1">
      <c r="A50" s="60">
        <v>4</v>
      </c>
      <c r="B50" s="59" t="s">
        <v>25</v>
      </c>
      <c r="C50" s="47">
        <v>1998</v>
      </c>
      <c r="D50" s="48">
        <v>62.5</v>
      </c>
      <c r="E50" s="47">
        <v>1</v>
      </c>
      <c r="F50" s="49" t="s">
        <v>22</v>
      </c>
      <c r="G50" s="47">
        <v>24</v>
      </c>
      <c r="H50" s="47">
        <v>50</v>
      </c>
      <c r="I50" s="47"/>
      <c r="J50" s="47"/>
      <c r="K50" s="47"/>
      <c r="L50" s="66">
        <f>(G50*H50*1)/D50</f>
        <v>19.2</v>
      </c>
      <c r="M50" s="47">
        <v>2</v>
      </c>
      <c r="N50" s="45" t="s">
        <v>23</v>
      </c>
    </row>
    <row r="51" spans="1:14" s="5" customFormat="1" ht="19.5" customHeight="1" thickBot="1">
      <c r="A51" s="86" t="s">
        <v>40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8"/>
    </row>
    <row r="52" spans="1:14" s="5" customFormat="1" ht="18.75" customHeight="1">
      <c r="A52" s="56">
        <v>1</v>
      </c>
      <c r="B52" s="36" t="s">
        <v>115</v>
      </c>
      <c r="C52" s="61">
        <v>1992</v>
      </c>
      <c r="D52" s="62">
        <v>92</v>
      </c>
      <c r="E52" s="63" t="s">
        <v>21</v>
      </c>
      <c r="F52" s="39" t="s">
        <v>47</v>
      </c>
      <c r="G52" s="61">
        <v>32</v>
      </c>
      <c r="H52" s="61">
        <v>70</v>
      </c>
      <c r="I52" s="61"/>
      <c r="J52" s="61"/>
      <c r="K52" s="61"/>
      <c r="L52" s="62">
        <f>(G52*H52*1.5)/D52</f>
        <v>36.521739130434781</v>
      </c>
      <c r="M52" s="83" t="s">
        <v>24</v>
      </c>
      <c r="N52" s="64" t="s">
        <v>32</v>
      </c>
    </row>
    <row r="53" spans="1:14" s="5" customFormat="1" ht="18.75" customHeight="1">
      <c r="A53" s="55">
        <v>2</v>
      </c>
      <c r="B53" s="41" t="s">
        <v>41</v>
      </c>
      <c r="C53" s="23">
        <v>1995</v>
      </c>
      <c r="D53" s="1">
        <v>79.45</v>
      </c>
      <c r="E53" s="35" t="s">
        <v>24</v>
      </c>
      <c r="F53" s="35" t="s">
        <v>22</v>
      </c>
      <c r="G53" s="23">
        <v>24</v>
      </c>
      <c r="H53" s="24">
        <v>90</v>
      </c>
      <c r="I53" s="24"/>
      <c r="J53" s="23"/>
      <c r="K53" s="23"/>
      <c r="L53" s="3">
        <f>(G53*H53*1)/D53</f>
        <v>27.186910006293264</v>
      </c>
      <c r="M53" s="82" t="s">
        <v>102</v>
      </c>
      <c r="N53" s="42" t="s">
        <v>23</v>
      </c>
    </row>
    <row r="54" spans="1:14" s="5" customFormat="1" ht="18.75" customHeight="1">
      <c r="A54" s="55">
        <v>3</v>
      </c>
      <c r="B54" s="41" t="s">
        <v>72</v>
      </c>
      <c r="C54" s="23">
        <v>1998</v>
      </c>
      <c r="D54" s="1">
        <v>75.2</v>
      </c>
      <c r="E54" s="35" t="s">
        <v>24</v>
      </c>
      <c r="F54" s="34" t="s">
        <v>70</v>
      </c>
      <c r="G54" s="23">
        <v>24</v>
      </c>
      <c r="H54" s="23">
        <v>72</v>
      </c>
      <c r="I54" s="23"/>
      <c r="J54" s="23"/>
      <c r="K54" s="23"/>
      <c r="L54" s="3">
        <f>(G54*H54*1)/D54</f>
        <v>22.978723404255319</v>
      </c>
      <c r="M54" s="80" t="s">
        <v>122</v>
      </c>
      <c r="N54" s="42" t="s">
        <v>59</v>
      </c>
    </row>
    <row r="55" spans="1:14" s="5" customFormat="1" ht="18.75" customHeight="1">
      <c r="A55" s="55">
        <v>4</v>
      </c>
      <c r="B55" s="41" t="s">
        <v>35</v>
      </c>
      <c r="C55" s="23">
        <v>1997</v>
      </c>
      <c r="D55" s="1">
        <v>87.6</v>
      </c>
      <c r="E55" s="35" t="s">
        <v>24</v>
      </c>
      <c r="F55" s="34" t="s">
        <v>68</v>
      </c>
      <c r="G55" s="23">
        <v>24</v>
      </c>
      <c r="H55" s="23">
        <v>64</v>
      </c>
      <c r="I55" s="23"/>
      <c r="J55" s="23"/>
      <c r="K55" s="23"/>
      <c r="L55" s="3">
        <f>(G55*H55*1)/D55</f>
        <v>17.534246575342468</v>
      </c>
      <c r="M55" s="23">
        <v>3</v>
      </c>
      <c r="N55" s="42" t="s">
        <v>90</v>
      </c>
    </row>
    <row r="56" spans="1:14" s="5" customFormat="1" ht="18.75" customHeight="1">
      <c r="A56" s="55">
        <v>5</v>
      </c>
      <c r="B56" s="41" t="s">
        <v>75</v>
      </c>
      <c r="C56" s="23">
        <v>1995</v>
      </c>
      <c r="D56" s="1">
        <v>86.9</v>
      </c>
      <c r="E56" s="23">
        <v>1</v>
      </c>
      <c r="F56" s="35" t="s">
        <v>22</v>
      </c>
      <c r="G56" s="23">
        <v>24</v>
      </c>
      <c r="H56" s="24">
        <v>60</v>
      </c>
      <c r="I56" s="24"/>
      <c r="J56" s="23"/>
      <c r="K56" s="23"/>
      <c r="L56" s="3">
        <f>(G56*H56*1)/D56</f>
        <v>16.570771001150746</v>
      </c>
      <c r="M56" s="82" t="s">
        <v>123</v>
      </c>
      <c r="N56" s="42" t="s">
        <v>23</v>
      </c>
    </row>
    <row r="57" spans="1:14" s="5" customFormat="1" ht="18.75" customHeight="1">
      <c r="A57" s="55">
        <v>6</v>
      </c>
      <c r="B57" s="41" t="s">
        <v>97</v>
      </c>
      <c r="C57" s="23">
        <v>1973</v>
      </c>
      <c r="D57" s="1">
        <v>94.65</v>
      </c>
      <c r="E57" s="35" t="s">
        <v>21</v>
      </c>
      <c r="F57" s="35" t="s">
        <v>92</v>
      </c>
      <c r="G57" s="23">
        <v>16</v>
      </c>
      <c r="H57" s="24">
        <v>153</v>
      </c>
      <c r="I57" s="24"/>
      <c r="J57" s="24"/>
      <c r="K57" s="24"/>
      <c r="L57" s="3">
        <f>(G57*H57*0.6)/D57</f>
        <v>15.518225039619649</v>
      </c>
      <c r="M57" s="82" t="s">
        <v>63</v>
      </c>
      <c r="N57" s="43" t="s">
        <v>98</v>
      </c>
    </row>
    <row r="58" spans="1:14" s="5" customFormat="1" ht="18.75" customHeight="1">
      <c r="A58" s="55">
        <v>7</v>
      </c>
      <c r="B58" s="41" t="s">
        <v>71</v>
      </c>
      <c r="C58" s="23">
        <v>2000</v>
      </c>
      <c r="D58" s="1">
        <v>73.8</v>
      </c>
      <c r="E58" s="35" t="s">
        <v>61</v>
      </c>
      <c r="F58" s="35" t="s">
        <v>22</v>
      </c>
      <c r="G58" s="23">
        <v>24</v>
      </c>
      <c r="H58" s="24">
        <v>45</v>
      </c>
      <c r="I58" s="24"/>
      <c r="J58" s="23"/>
      <c r="K58" s="23"/>
      <c r="L58" s="3">
        <f>(G58*H58*1)/D58</f>
        <v>14.634146341463415</v>
      </c>
      <c r="M58" s="82" t="s">
        <v>118</v>
      </c>
      <c r="N58" s="42" t="s">
        <v>23</v>
      </c>
    </row>
    <row r="59" spans="1:14" s="5" customFormat="1" ht="18.75" customHeight="1">
      <c r="A59" s="55">
        <v>8</v>
      </c>
      <c r="B59" s="41" t="s">
        <v>79</v>
      </c>
      <c r="C59" s="23">
        <v>2000</v>
      </c>
      <c r="D59" s="1">
        <v>76.3</v>
      </c>
      <c r="E59" s="35" t="s">
        <v>24</v>
      </c>
      <c r="F59" s="35" t="s">
        <v>22</v>
      </c>
      <c r="G59" s="23">
        <v>24</v>
      </c>
      <c r="H59" s="24">
        <v>43</v>
      </c>
      <c r="I59" s="24"/>
      <c r="J59" s="23"/>
      <c r="K59" s="23"/>
      <c r="L59" s="3">
        <f>(G59*H59*1)/D59</f>
        <v>13.525557011795545</v>
      </c>
      <c r="M59" s="82" t="s">
        <v>118</v>
      </c>
      <c r="N59" s="42" t="s">
        <v>23</v>
      </c>
    </row>
    <row r="60" spans="1:14" s="5" customFormat="1" ht="18.75" customHeight="1">
      <c r="A60" s="55">
        <v>9</v>
      </c>
      <c r="B60" s="41" t="s">
        <v>42</v>
      </c>
      <c r="C60" s="23">
        <v>1975</v>
      </c>
      <c r="D60" s="1">
        <v>95</v>
      </c>
      <c r="E60" s="35" t="s">
        <v>24</v>
      </c>
      <c r="F60" s="35" t="s">
        <v>43</v>
      </c>
      <c r="G60" s="23">
        <v>16</v>
      </c>
      <c r="H60" s="24">
        <v>111</v>
      </c>
      <c r="I60" s="24"/>
      <c r="J60" s="24"/>
      <c r="K60" s="24"/>
      <c r="L60" s="3">
        <f>(G60*H60*0.6)/D60</f>
        <v>11.216842105263156</v>
      </c>
      <c r="M60" s="82" t="s">
        <v>63</v>
      </c>
      <c r="N60" s="43" t="s">
        <v>44</v>
      </c>
    </row>
    <row r="61" spans="1:14" s="5" customFormat="1" ht="18.75" customHeight="1">
      <c r="A61" s="55">
        <v>10</v>
      </c>
      <c r="B61" s="41" t="s">
        <v>113</v>
      </c>
      <c r="C61" s="23">
        <v>1975</v>
      </c>
      <c r="D61" s="1">
        <v>99.7</v>
      </c>
      <c r="E61" s="35" t="s">
        <v>61</v>
      </c>
      <c r="F61" s="35" t="s">
        <v>22</v>
      </c>
      <c r="G61" s="23">
        <v>24</v>
      </c>
      <c r="H61" s="24">
        <v>40</v>
      </c>
      <c r="I61" s="24"/>
      <c r="J61" s="23"/>
      <c r="K61" s="23"/>
      <c r="L61" s="3">
        <f>(G61*H61*1)/D61</f>
        <v>9.6288866599799388</v>
      </c>
      <c r="M61" s="82" t="s">
        <v>118</v>
      </c>
      <c r="N61" s="42" t="s">
        <v>32</v>
      </c>
    </row>
    <row r="62" spans="1:14" s="5" customFormat="1" ht="18.75" customHeight="1" thickBot="1">
      <c r="A62" s="60">
        <v>11</v>
      </c>
      <c r="B62" s="59" t="s">
        <v>36</v>
      </c>
      <c r="C62" s="47">
        <v>1998</v>
      </c>
      <c r="D62" s="48">
        <v>85.6</v>
      </c>
      <c r="E62" s="49" t="s">
        <v>24</v>
      </c>
      <c r="F62" s="49" t="s">
        <v>22</v>
      </c>
      <c r="G62" s="47">
        <v>24</v>
      </c>
      <c r="H62" s="65">
        <v>29</v>
      </c>
      <c r="I62" s="65"/>
      <c r="J62" s="47"/>
      <c r="K62" s="47"/>
      <c r="L62" s="66">
        <f>(G62*H62*1)/D62</f>
        <v>8.1308411214953278</v>
      </c>
      <c r="M62" s="84" t="s">
        <v>118</v>
      </c>
      <c r="N62" s="50" t="s">
        <v>23</v>
      </c>
    </row>
    <row r="63" spans="1:14" s="5" customFormat="1" ht="18.75" customHeight="1" thickBot="1">
      <c r="A63" s="86" t="s">
        <v>56</v>
      </c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8"/>
    </row>
    <row r="64" spans="1:14" s="5" customFormat="1" ht="18.75" customHeight="1" thickBot="1">
      <c r="A64" s="86" t="s">
        <v>20</v>
      </c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8"/>
    </row>
    <row r="65" spans="1:15" s="5" customFormat="1" ht="18.75" customHeight="1" thickBot="1">
      <c r="A65" s="52">
        <v>1</v>
      </c>
      <c r="B65" s="70" t="s">
        <v>46</v>
      </c>
      <c r="C65" s="71">
        <v>1997</v>
      </c>
      <c r="D65" s="72">
        <v>57</v>
      </c>
      <c r="E65" s="73" t="s">
        <v>24</v>
      </c>
      <c r="F65" s="73" t="s">
        <v>47</v>
      </c>
      <c r="G65" s="71">
        <v>12</v>
      </c>
      <c r="H65" s="71">
        <v>86</v>
      </c>
      <c r="I65" s="71"/>
      <c r="J65" s="71"/>
      <c r="K65" s="71"/>
      <c r="L65" s="74">
        <f>(G65*H65*0.6)/D65</f>
        <v>10.86315789473684</v>
      </c>
      <c r="M65" s="85" t="s">
        <v>118</v>
      </c>
      <c r="N65" s="75" t="s">
        <v>33</v>
      </c>
    </row>
    <row r="66" spans="1:15" s="5" customFormat="1" ht="19.5" customHeight="1" thickBot="1">
      <c r="A66" s="126" t="s">
        <v>49</v>
      </c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8"/>
    </row>
    <row r="67" spans="1:15" s="5" customFormat="1" ht="18.75" customHeight="1">
      <c r="A67" s="56">
        <v>1</v>
      </c>
      <c r="B67" s="36" t="s">
        <v>83</v>
      </c>
      <c r="C67" s="37">
        <v>1999</v>
      </c>
      <c r="D67" s="38">
        <v>66.3</v>
      </c>
      <c r="E67" s="39" t="s">
        <v>39</v>
      </c>
      <c r="F67" s="39" t="s">
        <v>47</v>
      </c>
      <c r="G67" s="37">
        <v>16</v>
      </c>
      <c r="H67" s="37">
        <v>63</v>
      </c>
      <c r="I67" s="37"/>
      <c r="J67" s="37"/>
      <c r="K67" s="37"/>
      <c r="L67" s="62">
        <f>(G67*H67*1.5)/D67</f>
        <v>22.805429864253394</v>
      </c>
      <c r="M67" s="78" t="s">
        <v>122</v>
      </c>
      <c r="N67" s="40" t="s">
        <v>33</v>
      </c>
    </row>
    <row r="68" spans="1:15" s="5" customFormat="1" ht="18.75" customHeight="1">
      <c r="A68" s="55">
        <v>2</v>
      </c>
      <c r="B68" s="58" t="s">
        <v>50</v>
      </c>
      <c r="C68" s="23">
        <v>1985</v>
      </c>
      <c r="D68" s="1">
        <v>72</v>
      </c>
      <c r="E68" s="23" t="s">
        <v>21</v>
      </c>
      <c r="F68" s="23" t="s">
        <v>47</v>
      </c>
      <c r="G68" s="23">
        <v>12</v>
      </c>
      <c r="H68" s="23">
        <v>83</v>
      </c>
      <c r="I68" s="23"/>
      <c r="J68" s="23"/>
      <c r="K68" s="23"/>
      <c r="L68" s="3">
        <f>(G68*H68*0.6)/D68</f>
        <v>8.3000000000000007</v>
      </c>
      <c r="M68" s="80" t="s">
        <v>118</v>
      </c>
      <c r="N68" s="46" t="s">
        <v>33</v>
      </c>
    </row>
    <row r="69" spans="1:15" s="5" customFormat="1" ht="18.75" customHeight="1" thickBot="1">
      <c r="A69" s="60">
        <v>3</v>
      </c>
      <c r="B69" s="68" t="s">
        <v>103</v>
      </c>
      <c r="C69" s="65">
        <v>1994</v>
      </c>
      <c r="D69" s="66">
        <v>74</v>
      </c>
      <c r="E69" s="65" t="s">
        <v>61</v>
      </c>
      <c r="F69" s="65" t="s">
        <v>104</v>
      </c>
      <c r="G69" s="65">
        <v>12</v>
      </c>
      <c r="H69" s="65">
        <v>66</v>
      </c>
      <c r="I69" s="65"/>
      <c r="J69" s="65"/>
      <c r="K69" s="65"/>
      <c r="L69" s="66">
        <f>(G69*H69*0.6)/D69</f>
        <v>6.4216216216216218</v>
      </c>
      <c r="M69" s="84" t="s">
        <v>118</v>
      </c>
      <c r="N69" s="69" t="s">
        <v>105</v>
      </c>
    </row>
    <row r="70" spans="1:15" s="5" customFormat="1" ht="18.75" customHeight="1" thickBot="1">
      <c r="A70" s="86" t="s">
        <v>45</v>
      </c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8"/>
    </row>
    <row r="71" spans="1:15" s="5" customFormat="1" ht="18.75" customHeight="1" thickBot="1">
      <c r="A71" s="86" t="s">
        <v>20</v>
      </c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8"/>
      <c r="O71" s="25"/>
    </row>
    <row r="72" spans="1:15" s="5" customFormat="1" ht="18.75" customHeight="1">
      <c r="A72" s="56">
        <v>1</v>
      </c>
      <c r="B72" s="36" t="s">
        <v>66</v>
      </c>
      <c r="C72" s="61">
        <v>1997</v>
      </c>
      <c r="D72" s="62">
        <v>62</v>
      </c>
      <c r="E72" s="63" t="s">
        <v>21</v>
      </c>
      <c r="F72" s="129" t="s">
        <v>125</v>
      </c>
      <c r="G72" s="61">
        <v>16</v>
      </c>
      <c r="H72" s="61"/>
      <c r="I72" s="61"/>
      <c r="J72" s="61">
        <v>222</v>
      </c>
      <c r="K72" s="61"/>
      <c r="L72" s="62">
        <f>0.6*J72</f>
        <v>133.19999999999999</v>
      </c>
      <c r="M72" s="83" t="s">
        <v>102</v>
      </c>
      <c r="N72" s="64" t="s">
        <v>33</v>
      </c>
    </row>
    <row r="73" spans="1:15" s="5" customFormat="1" ht="18.75" customHeight="1">
      <c r="A73" s="55">
        <v>2</v>
      </c>
      <c r="B73" s="41" t="s">
        <v>46</v>
      </c>
      <c r="C73" s="23">
        <v>1997</v>
      </c>
      <c r="D73" s="1">
        <v>57</v>
      </c>
      <c r="E73" s="35" t="s">
        <v>24</v>
      </c>
      <c r="F73" s="35" t="s">
        <v>47</v>
      </c>
      <c r="G73" s="23">
        <v>24</v>
      </c>
      <c r="H73" s="23"/>
      <c r="I73" s="23"/>
      <c r="J73" s="23">
        <v>94</v>
      </c>
      <c r="K73" s="23"/>
      <c r="L73" s="23">
        <f>1*J73</f>
        <v>94</v>
      </c>
      <c r="M73" s="80" t="s">
        <v>24</v>
      </c>
      <c r="N73" s="42" t="s">
        <v>33</v>
      </c>
    </row>
    <row r="74" spans="1:15" s="5" customFormat="1" ht="18.75" customHeight="1">
      <c r="A74" s="55">
        <v>3</v>
      </c>
      <c r="B74" s="41" t="s">
        <v>84</v>
      </c>
      <c r="C74" s="23">
        <v>2002</v>
      </c>
      <c r="D74" s="1">
        <v>60</v>
      </c>
      <c r="E74" s="35" t="s">
        <v>63</v>
      </c>
      <c r="F74" s="35" t="s">
        <v>47</v>
      </c>
      <c r="G74" s="23">
        <v>12</v>
      </c>
      <c r="H74" s="24"/>
      <c r="I74" s="24"/>
      <c r="J74" s="24">
        <v>207</v>
      </c>
      <c r="K74" s="24"/>
      <c r="L74" s="3">
        <f>0.2*J74</f>
        <v>41.400000000000006</v>
      </c>
      <c r="M74" s="82" t="s">
        <v>63</v>
      </c>
      <c r="N74" s="43" t="s">
        <v>85</v>
      </c>
    </row>
    <row r="75" spans="1:15" s="5" customFormat="1" ht="18.75" customHeight="1">
      <c r="A75" s="55">
        <v>4</v>
      </c>
      <c r="B75" s="41" t="s">
        <v>96</v>
      </c>
      <c r="C75" s="23">
        <v>2001</v>
      </c>
      <c r="D75" s="1">
        <v>61.2</v>
      </c>
      <c r="E75" s="35" t="s">
        <v>61</v>
      </c>
      <c r="F75" s="35" t="s">
        <v>92</v>
      </c>
      <c r="G75" s="23">
        <v>12</v>
      </c>
      <c r="H75" s="24"/>
      <c r="I75" s="24"/>
      <c r="J75" s="24">
        <v>103</v>
      </c>
      <c r="K75" s="24"/>
      <c r="L75" s="3">
        <f>0.2*J75</f>
        <v>20.6</v>
      </c>
      <c r="M75" s="82"/>
      <c r="N75" s="43" t="s">
        <v>93</v>
      </c>
    </row>
    <row r="76" spans="1:15" s="5" customFormat="1" ht="18.75" customHeight="1" thickBot="1">
      <c r="A76" s="60">
        <v>5</v>
      </c>
      <c r="B76" s="59" t="s">
        <v>65</v>
      </c>
      <c r="C76" s="47">
        <v>2005</v>
      </c>
      <c r="D76" s="48">
        <v>45</v>
      </c>
      <c r="E76" s="49" t="s">
        <v>61</v>
      </c>
      <c r="F76" s="49" t="s">
        <v>26</v>
      </c>
      <c r="G76" s="47">
        <v>12</v>
      </c>
      <c r="H76" s="65"/>
      <c r="I76" s="65"/>
      <c r="J76" s="65">
        <v>93</v>
      </c>
      <c r="K76" s="65"/>
      <c r="L76" s="66">
        <f>0.2*J76</f>
        <v>18.600000000000001</v>
      </c>
      <c r="M76" s="84"/>
      <c r="N76" s="67" t="s">
        <v>64</v>
      </c>
    </row>
    <row r="77" spans="1:15" s="5" customFormat="1" ht="18.75" customHeight="1" thickBot="1">
      <c r="A77" s="86" t="s">
        <v>49</v>
      </c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8"/>
    </row>
    <row r="78" spans="1:15" s="5" customFormat="1" ht="18.75" customHeight="1">
      <c r="A78" s="53">
        <v>1</v>
      </c>
      <c r="B78" s="36" t="s">
        <v>83</v>
      </c>
      <c r="C78" s="37">
        <v>1999</v>
      </c>
      <c r="D78" s="38">
        <v>66.3</v>
      </c>
      <c r="E78" s="39" t="s">
        <v>39</v>
      </c>
      <c r="F78" s="39" t="s">
        <v>47</v>
      </c>
      <c r="G78" s="37">
        <v>24</v>
      </c>
      <c r="H78" s="37"/>
      <c r="I78" s="37"/>
      <c r="J78" s="37">
        <v>161</v>
      </c>
      <c r="K78" s="37"/>
      <c r="L78" s="37">
        <f>1*J78</f>
        <v>161</v>
      </c>
      <c r="M78" s="78" t="s">
        <v>21</v>
      </c>
      <c r="N78" s="40" t="s">
        <v>33</v>
      </c>
    </row>
    <row r="79" spans="1:15" s="5" customFormat="1" ht="18.75" customHeight="1">
      <c r="A79" s="55">
        <v>2</v>
      </c>
      <c r="B79" s="58" t="s">
        <v>50</v>
      </c>
      <c r="C79" s="23">
        <v>1985</v>
      </c>
      <c r="D79" s="1">
        <v>72</v>
      </c>
      <c r="E79" s="23" t="s">
        <v>21</v>
      </c>
      <c r="F79" s="23" t="s">
        <v>47</v>
      </c>
      <c r="G79" s="23">
        <v>24</v>
      </c>
      <c r="H79" s="23"/>
      <c r="I79" s="23"/>
      <c r="J79" s="23">
        <v>158</v>
      </c>
      <c r="K79" s="23"/>
      <c r="L79" s="23">
        <f>1*J79</f>
        <v>158</v>
      </c>
      <c r="M79" s="80" t="s">
        <v>21</v>
      </c>
      <c r="N79" s="46" t="s">
        <v>33</v>
      </c>
    </row>
    <row r="80" spans="1:15" s="5" customFormat="1" ht="18.75" customHeight="1" thickBot="1">
      <c r="A80" s="54">
        <v>3</v>
      </c>
      <c r="B80" s="59" t="s">
        <v>48</v>
      </c>
      <c r="C80" s="47">
        <v>1996</v>
      </c>
      <c r="D80" s="48">
        <v>66</v>
      </c>
      <c r="E80" s="49">
        <v>1</v>
      </c>
      <c r="F80" s="49" t="s">
        <v>47</v>
      </c>
      <c r="G80" s="47">
        <v>16</v>
      </c>
      <c r="H80" s="47"/>
      <c r="I80" s="47"/>
      <c r="J80" s="47">
        <v>136</v>
      </c>
      <c r="K80" s="47"/>
      <c r="L80" s="47">
        <f>0.6*J80</f>
        <v>81.599999999999994</v>
      </c>
      <c r="M80" s="81" t="s">
        <v>102</v>
      </c>
      <c r="N80" s="50" t="s">
        <v>32</v>
      </c>
    </row>
    <row r="81" spans="2:14" s="5" customFormat="1" ht="18.75" customHeight="1">
      <c r="B81" s="26"/>
      <c r="C81" s="26"/>
      <c r="D81" s="27"/>
      <c r="E81" s="26"/>
      <c r="F81" s="26"/>
      <c r="G81" s="26"/>
      <c r="H81" s="26"/>
      <c r="I81" s="26"/>
      <c r="J81" s="26"/>
      <c r="K81" s="29"/>
      <c r="L81" s="26"/>
      <c r="M81" s="30"/>
      <c r="N81" s="26"/>
    </row>
    <row r="82" spans="2:14" s="5" customFormat="1" ht="18.75" customHeight="1">
      <c r="B82" s="7" t="s">
        <v>51</v>
      </c>
      <c r="C82" s="93" t="s">
        <v>110</v>
      </c>
      <c r="D82" s="94"/>
      <c r="E82" s="94"/>
      <c r="F82" s="8"/>
      <c r="G82" s="95" t="s">
        <v>109</v>
      </c>
      <c r="H82" s="94"/>
      <c r="I82" s="94"/>
      <c r="J82" s="11"/>
      <c r="K82" s="96" t="s">
        <v>111</v>
      </c>
      <c r="L82" s="97"/>
      <c r="M82" s="97"/>
      <c r="N82" s="7"/>
    </row>
    <row r="83" spans="2:14" s="5" customFormat="1" ht="18.75" customHeight="1">
      <c r="B83" s="7"/>
      <c r="C83" s="28"/>
      <c r="D83" s="28"/>
      <c r="E83" s="28"/>
      <c r="F83" s="8"/>
      <c r="G83" s="28"/>
      <c r="H83" s="28"/>
      <c r="I83" s="28"/>
      <c r="J83" s="11"/>
      <c r="K83" s="31"/>
      <c r="L83" s="28"/>
      <c r="M83" s="13"/>
      <c r="N83" s="7"/>
    </row>
    <row r="84" spans="2:14" s="5" customFormat="1" ht="18.75" customHeight="1">
      <c r="B84" s="7"/>
      <c r="C84" s="93" t="s">
        <v>112</v>
      </c>
      <c r="D84" s="94"/>
      <c r="E84" s="94"/>
      <c r="F84" s="8"/>
      <c r="G84" s="98" t="s">
        <v>52</v>
      </c>
      <c r="H84" s="99"/>
      <c r="I84" s="99"/>
      <c r="J84" s="11"/>
      <c r="K84" s="100" t="s">
        <v>124</v>
      </c>
      <c r="L84" s="102"/>
      <c r="M84" s="13"/>
      <c r="N84" s="7"/>
    </row>
    <row r="85" spans="2:14" s="5" customFormat="1" ht="18.75" customHeight="1">
      <c r="B85" s="7"/>
      <c r="C85" s="7"/>
      <c r="D85" s="7"/>
      <c r="E85" s="7"/>
      <c r="F85" s="8"/>
      <c r="G85" s="7"/>
      <c r="H85" s="7"/>
      <c r="I85" s="7"/>
      <c r="J85" s="11"/>
      <c r="K85" s="32"/>
      <c r="L85" s="33"/>
      <c r="M85" s="13"/>
      <c r="N85" s="7"/>
    </row>
    <row r="86" spans="2:14" s="5" customFormat="1">
      <c r="B86" s="7" t="s">
        <v>53</v>
      </c>
      <c r="C86" s="98" t="s">
        <v>108</v>
      </c>
      <c r="D86" s="99"/>
      <c r="E86" s="99"/>
      <c r="F86" s="8"/>
      <c r="G86" s="99" t="s">
        <v>54</v>
      </c>
      <c r="H86" s="99"/>
      <c r="I86" s="99"/>
      <c r="J86" s="11"/>
      <c r="K86" s="100" t="s">
        <v>107</v>
      </c>
      <c r="L86" s="101"/>
      <c r="M86" s="13"/>
      <c r="N86" s="7"/>
    </row>
    <row r="87" spans="2:14" s="5" customFormat="1">
      <c r="B87" s="7"/>
      <c r="C87" s="8"/>
      <c r="D87" s="9"/>
      <c r="E87" s="10"/>
      <c r="F87" s="8"/>
      <c r="G87" s="8"/>
      <c r="H87" s="8"/>
      <c r="I87" s="8"/>
      <c r="J87" s="11"/>
      <c r="K87" s="12"/>
      <c r="L87" s="11"/>
      <c r="M87" s="13"/>
      <c r="N87" s="7"/>
    </row>
    <row r="88" spans="2:14" s="5" customFormat="1">
      <c r="B88" s="7"/>
      <c r="C88" s="8"/>
      <c r="D88" s="9"/>
      <c r="E88" s="10"/>
      <c r="F88" s="8"/>
      <c r="G88" s="8"/>
      <c r="H88" s="8"/>
      <c r="I88" s="8"/>
      <c r="J88" s="11"/>
      <c r="K88" s="12"/>
      <c r="L88" s="11"/>
      <c r="M88" s="13"/>
      <c r="N88" s="7"/>
    </row>
    <row r="89" spans="2:14" s="5" customFormat="1">
      <c r="B89" s="7"/>
      <c r="C89" s="8"/>
      <c r="D89" s="9"/>
      <c r="E89" s="10"/>
      <c r="F89" s="8"/>
      <c r="G89" s="8"/>
      <c r="H89" s="8"/>
      <c r="I89" s="8"/>
      <c r="J89" s="11"/>
      <c r="K89" s="12"/>
      <c r="L89" s="11"/>
      <c r="M89" s="13"/>
      <c r="N89" s="7"/>
    </row>
    <row r="90" spans="2:14" s="5" customFormat="1">
      <c r="B90" s="7"/>
      <c r="C90" s="8"/>
      <c r="D90" s="9"/>
      <c r="E90" s="10"/>
      <c r="F90" s="8"/>
      <c r="G90" s="8"/>
      <c r="H90" s="8"/>
      <c r="I90" s="8"/>
      <c r="J90" s="11"/>
      <c r="K90" s="12"/>
      <c r="L90" s="11"/>
      <c r="M90" s="13"/>
      <c r="N90" s="7"/>
    </row>
    <row r="91" spans="2:14" s="5" customFormat="1">
      <c r="B91" s="7"/>
      <c r="C91" s="8"/>
      <c r="D91" s="9"/>
      <c r="E91" s="10"/>
      <c r="F91" s="8"/>
      <c r="G91" s="8"/>
      <c r="H91" s="8"/>
      <c r="I91" s="8"/>
      <c r="J91" s="11"/>
      <c r="K91" s="12"/>
      <c r="L91" s="11"/>
      <c r="M91" s="13"/>
      <c r="N91" s="7"/>
    </row>
    <row r="92" spans="2:14" s="5" customFormat="1">
      <c r="B92" s="7"/>
      <c r="C92" s="8"/>
      <c r="D92" s="9"/>
      <c r="E92" s="10"/>
      <c r="F92" s="8"/>
      <c r="G92" s="8"/>
      <c r="H92" s="8"/>
      <c r="I92" s="8"/>
      <c r="J92" s="11"/>
      <c r="K92" s="12"/>
      <c r="L92" s="11"/>
      <c r="M92" s="13"/>
      <c r="N92" s="7"/>
    </row>
    <row r="93" spans="2:14" s="5" customFormat="1">
      <c r="B93" s="7"/>
      <c r="C93" s="8"/>
      <c r="D93" s="9"/>
      <c r="E93" s="10"/>
      <c r="F93" s="8"/>
      <c r="G93" s="8"/>
      <c r="H93" s="8"/>
      <c r="I93" s="8"/>
      <c r="J93" s="11"/>
      <c r="K93" s="12"/>
      <c r="L93" s="11"/>
      <c r="M93" s="13"/>
      <c r="N93" s="7"/>
    </row>
    <row r="94" spans="2:14" s="5" customFormat="1">
      <c r="B94" s="7"/>
      <c r="C94" s="8"/>
      <c r="D94" s="9"/>
      <c r="E94" s="10"/>
      <c r="F94" s="8"/>
      <c r="G94" s="8"/>
      <c r="H94" s="8"/>
      <c r="I94" s="8"/>
      <c r="J94" s="11"/>
      <c r="K94" s="12"/>
      <c r="L94" s="11"/>
      <c r="M94" s="13"/>
      <c r="N94" s="7"/>
    </row>
    <row r="95" spans="2:14" s="5" customFormat="1">
      <c r="B95" s="7"/>
      <c r="C95" s="8"/>
      <c r="D95" s="9"/>
      <c r="E95" s="10"/>
      <c r="F95" s="8"/>
      <c r="G95" s="8"/>
      <c r="H95" s="8"/>
      <c r="I95" s="8"/>
      <c r="J95" s="11"/>
      <c r="K95" s="12"/>
      <c r="L95" s="11"/>
      <c r="M95" s="13"/>
      <c r="N95" s="7"/>
    </row>
    <row r="96" spans="2:14" s="5" customFormat="1">
      <c r="B96" s="7"/>
      <c r="C96" s="8"/>
      <c r="D96" s="9"/>
      <c r="E96" s="10"/>
      <c r="F96" s="8"/>
      <c r="G96" s="8"/>
      <c r="H96" s="8"/>
      <c r="I96" s="8"/>
      <c r="J96" s="11"/>
      <c r="K96" s="12"/>
      <c r="L96" s="11"/>
      <c r="M96" s="13"/>
      <c r="N96" s="7"/>
    </row>
    <row r="97" spans="2:16" s="5" customFormat="1">
      <c r="B97" s="7"/>
      <c r="C97" s="8"/>
      <c r="D97" s="9"/>
      <c r="E97" s="10"/>
      <c r="F97" s="8"/>
      <c r="G97" s="8"/>
      <c r="H97" s="8"/>
      <c r="I97" s="8"/>
      <c r="J97" s="11"/>
      <c r="K97" s="12"/>
      <c r="L97" s="11"/>
      <c r="M97" s="13"/>
      <c r="N97" s="7"/>
    </row>
    <row r="98" spans="2:16" s="5" customFormat="1">
      <c r="B98" s="7"/>
      <c r="C98" s="8"/>
      <c r="D98" s="9"/>
      <c r="E98" s="10"/>
      <c r="F98" s="8"/>
      <c r="G98" s="8"/>
      <c r="H98" s="8"/>
      <c r="I98" s="8"/>
      <c r="J98" s="11"/>
      <c r="K98" s="12"/>
      <c r="L98" s="11"/>
      <c r="M98" s="13"/>
      <c r="N98" s="7"/>
    </row>
    <row r="99" spans="2:16" s="5" customFormat="1">
      <c r="B99" s="7"/>
      <c r="C99" s="8"/>
      <c r="D99" s="9"/>
      <c r="E99" s="10"/>
      <c r="F99" s="8"/>
      <c r="G99" s="8"/>
      <c r="H99" s="8"/>
      <c r="I99" s="8"/>
      <c r="J99" s="11"/>
      <c r="K99" s="12"/>
      <c r="L99" s="11"/>
      <c r="M99" s="13"/>
      <c r="N99" s="7"/>
    </row>
    <row r="100" spans="2:16" s="5" customFormat="1">
      <c r="B100" s="7"/>
      <c r="C100" s="8"/>
      <c r="D100" s="9"/>
      <c r="E100" s="10"/>
      <c r="F100" s="8"/>
      <c r="G100" s="8"/>
      <c r="H100" s="8"/>
      <c r="I100" s="8"/>
      <c r="J100" s="11"/>
      <c r="K100" s="12"/>
      <c r="L100" s="11"/>
      <c r="M100" s="13"/>
      <c r="N100" s="7"/>
    </row>
    <row r="101" spans="2:16" s="5" customFormat="1">
      <c r="B101" s="7"/>
      <c r="C101" s="8"/>
      <c r="D101" s="9"/>
      <c r="E101" s="10"/>
      <c r="F101" s="8"/>
      <c r="G101" s="8"/>
      <c r="H101" s="8"/>
      <c r="I101" s="8"/>
      <c r="J101" s="11"/>
      <c r="K101" s="12"/>
      <c r="L101" s="11"/>
      <c r="M101" s="13"/>
      <c r="N101" s="7"/>
    </row>
    <row r="102" spans="2:16" s="5" customFormat="1">
      <c r="B102" s="7"/>
      <c r="C102" s="8"/>
      <c r="D102" s="9"/>
      <c r="E102" s="10"/>
      <c r="F102" s="8"/>
      <c r="G102" s="8"/>
      <c r="H102" s="8"/>
      <c r="I102" s="8"/>
      <c r="J102" s="11"/>
      <c r="K102" s="12"/>
      <c r="L102" s="11"/>
      <c r="M102" s="13"/>
      <c r="N102" s="7"/>
    </row>
    <row r="103" spans="2:16" s="5" customFormat="1">
      <c r="B103" s="7"/>
      <c r="C103" s="8"/>
      <c r="D103" s="9"/>
      <c r="E103" s="10"/>
      <c r="F103" s="8"/>
      <c r="G103" s="8"/>
      <c r="H103" s="8"/>
      <c r="I103" s="8"/>
      <c r="J103" s="11"/>
      <c r="K103" s="12"/>
      <c r="L103" s="11"/>
      <c r="M103" s="13"/>
      <c r="N103" s="7"/>
      <c r="O103" s="4"/>
    </row>
    <row r="104" spans="2:16" s="5" customFormat="1">
      <c r="B104" s="7"/>
      <c r="C104" s="8"/>
      <c r="D104" s="9"/>
      <c r="E104" s="10"/>
      <c r="F104" s="8"/>
      <c r="G104" s="8"/>
      <c r="H104" s="8"/>
      <c r="I104" s="8"/>
      <c r="J104" s="11"/>
      <c r="K104" s="12"/>
      <c r="L104" s="11"/>
      <c r="M104" s="13"/>
      <c r="N104" s="7"/>
      <c r="O104" s="8"/>
    </row>
    <row r="105" spans="2:16" s="5" customFormat="1">
      <c r="B105" s="7"/>
      <c r="C105" s="8"/>
      <c r="D105" s="9"/>
      <c r="E105" s="10"/>
      <c r="F105" s="8"/>
      <c r="G105" s="8"/>
      <c r="H105" s="8"/>
      <c r="I105" s="8"/>
      <c r="J105" s="11"/>
      <c r="K105" s="12"/>
      <c r="L105" s="11"/>
      <c r="M105" s="13"/>
      <c r="N105" s="7"/>
    </row>
    <row r="106" spans="2:16" s="5" customFormat="1">
      <c r="B106" s="7"/>
      <c r="C106" s="8"/>
      <c r="D106" s="9"/>
      <c r="E106" s="10"/>
      <c r="F106" s="8"/>
      <c r="G106" s="8"/>
      <c r="H106" s="8"/>
      <c r="I106" s="8"/>
      <c r="J106" s="11"/>
      <c r="K106" s="12"/>
      <c r="L106" s="11"/>
      <c r="M106" s="13"/>
      <c r="N106" s="7"/>
      <c r="P106" s="4"/>
    </row>
    <row r="107" spans="2:16" s="5" customFormat="1">
      <c r="B107" s="7"/>
      <c r="C107" s="8"/>
      <c r="D107" s="9"/>
      <c r="E107" s="10"/>
      <c r="F107" s="8"/>
      <c r="G107" s="8"/>
      <c r="H107" s="8"/>
      <c r="I107" s="8"/>
      <c r="J107" s="11"/>
      <c r="K107" s="12"/>
      <c r="L107" s="11"/>
      <c r="M107" s="13"/>
      <c r="N107" s="7"/>
      <c r="P107" s="8"/>
    </row>
    <row r="108" spans="2:16" s="5" customFormat="1">
      <c r="B108" s="7"/>
      <c r="C108" s="8"/>
      <c r="D108" s="9"/>
      <c r="E108" s="10"/>
      <c r="F108" s="8"/>
      <c r="G108" s="8"/>
      <c r="H108" s="8"/>
      <c r="I108" s="8"/>
      <c r="J108" s="11"/>
      <c r="K108" s="12"/>
      <c r="L108" s="11"/>
      <c r="M108" s="13"/>
      <c r="N108" s="7"/>
      <c r="O108" s="8"/>
    </row>
    <row r="109" spans="2:16" s="5" customFormat="1">
      <c r="B109" s="7"/>
      <c r="C109" s="8"/>
      <c r="D109" s="9"/>
      <c r="E109" s="10"/>
      <c r="F109" s="8"/>
      <c r="G109" s="8"/>
      <c r="H109" s="8"/>
      <c r="I109" s="8"/>
      <c r="J109" s="11"/>
      <c r="K109" s="12"/>
      <c r="L109" s="11"/>
      <c r="M109" s="13"/>
      <c r="N109" s="7"/>
      <c r="O109" s="8"/>
    </row>
    <row r="110" spans="2:16" s="5" customFormat="1">
      <c r="B110" s="7"/>
      <c r="C110" s="8"/>
      <c r="D110" s="9"/>
      <c r="E110" s="10"/>
      <c r="F110" s="8"/>
      <c r="G110" s="8"/>
      <c r="H110" s="8"/>
      <c r="I110" s="8"/>
      <c r="J110" s="11"/>
      <c r="K110" s="12"/>
      <c r="L110" s="11"/>
      <c r="M110" s="13"/>
      <c r="N110" s="7"/>
      <c r="O110" s="8"/>
    </row>
    <row r="111" spans="2:16" s="5" customFormat="1">
      <c r="B111" s="7"/>
      <c r="C111" s="8"/>
      <c r="D111" s="9"/>
      <c r="E111" s="10"/>
      <c r="F111" s="8"/>
      <c r="G111" s="8"/>
      <c r="H111" s="8"/>
      <c r="I111" s="8"/>
      <c r="J111" s="11"/>
      <c r="K111" s="12"/>
      <c r="L111" s="11"/>
      <c r="M111" s="13"/>
      <c r="N111" s="7"/>
      <c r="O111" s="8"/>
      <c r="P111" s="8"/>
    </row>
    <row r="112" spans="2:16" s="5" customFormat="1">
      <c r="B112" s="7"/>
      <c r="C112" s="8"/>
      <c r="D112" s="9"/>
      <c r="E112" s="10"/>
      <c r="F112" s="8"/>
      <c r="G112" s="8"/>
      <c r="H112" s="8"/>
      <c r="I112" s="8"/>
      <c r="J112" s="11"/>
      <c r="K112" s="12"/>
      <c r="L112" s="11"/>
      <c r="M112" s="13"/>
      <c r="N112" s="7"/>
      <c r="O112" s="8"/>
      <c r="P112" s="8"/>
    </row>
    <row r="113" spans="2:16" s="4" customFormat="1" ht="18.75" customHeight="1">
      <c r="B113" s="7"/>
      <c r="C113" s="8"/>
      <c r="D113" s="9"/>
      <c r="E113" s="10"/>
      <c r="F113" s="8"/>
      <c r="G113" s="8"/>
      <c r="H113" s="8"/>
      <c r="I113" s="8"/>
      <c r="J113" s="11"/>
      <c r="K113" s="12"/>
      <c r="L113" s="11"/>
      <c r="M113" s="13"/>
      <c r="N113" s="7"/>
      <c r="O113" s="8"/>
      <c r="P113" s="8"/>
    </row>
    <row r="115" spans="2:16" s="5" customFormat="1">
      <c r="B115" s="7"/>
      <c r="C115" s="8"/>
      <c r="D115" s="9"/>
      <c r="E115" s="10"/>
      <c r="F115" s="8"/>
      <c r="G115" s="8"/>
      <c r="H115" s="8"/>
      <c r="I115" s="8"/>
      <c r="J115" s="11"/>
      <c r="K115" s="12"/>
      <c r="L115" s="11"/>
      <c r="M115" s="13"/>
      <c r="N115" s="7"/>
      <c r="O115" s="8"/>
      <c r="P115" s="8"/>
    </row>
    <row r="116" spans="2:16" s="5" customFormat="1">
      <c r="B116" s="7"/>
      <c r="C116" s="8"/>
      <c r="D116" s="9"/>
      <c r="E116" s="10"/>
      <c r="F116" s="8"/>
      <c r="G116" s="8"/>
      <c r="H116" s="8"/>
      <c r="I116" s="8"/>
      <c r="J116" s="11"/>
      <c r="K116" s="12"/>
      <c r="L116" s="11"/>
      <c r="M116" s="13"/>
      <c r="N116" s="7"/>
      <c r="O116" s="8"/>
      <c r="P116" s="8"/>
    </row>
    <row r="117" spans="2:16" s="5" customFormat="1">
      <c r="B117" s="7"/>
      <c r="C117" s="8"/>
      <c r="D117" s="9"/>
      <c r="E117" s="10"/>
      <c r="F117" s="8"/>
      <c r="G117" s="8"/>
      <c r="H117" s="8"/>
      <c r="I117" s="8"/>
      <c r="J117" s="11"/>
      <c r="K117" s="12"/>
      <c r="L117" s="11"/>
      <c r="M117" s="13"/>
      <c r="N117" s="7"/>
      <c r="O117" s="8"/>
      <c r="P117" s="8"/>
    </row>
  </sheetData>
  <sortState ref="B52:N62">
    <sortCondition descending="1" ref="L52:L62"/>
  </sortState>
  <mergeCells count="49">
    <mergeCell ref="A63:N63"/>
    <mergeCell ref="A64:N64"/>
    <mergeCell ref="A66:N66"/>
    <mergeCell ref="A70:N70"/>
    <mergeCell ref="A71:N71"/>
    <mergeCell ref="A7:C7"/>
    <mergeCell ref="D6:L6"/>
    <mergeCell ref="A6:C6"/>
    <mergeCell ref="A1:N1"/>
    <mergeCell ref="A2:N2"/>
    <mergeCell ref="A3:N3"/>
    <mergeCell ref="A5:N5"/>
    <mergeCell ref="D7:F7"/>
    <mergeCell ref="I7:L7"/>
    <mergeCell ref="A24:N24"/>
    <mergeCell ref="A29:N29"/>
    <mergeCell ref="B8:B12"/>
    <mergeCell ref="C8:C12"/>
    <mergeCell ref="D8:D12"/>
    <mergeCell ref="E8:E12"/>
    <mergeCell ref="F8:F12"/>
    <mergeCell ref="G8:G12"/>
    <mergeCell ref="H8:H12"/>
    <mergeCell ref="K8:K12"/>
    <mergeCell ref="L8:L12"/>
    <mergeCell ref="A8:A12"/>
    <mergeCell ref="A13:N13"/>
    <mergeCell ref="C86:E86"/>
    <mergeCell ref="G86:I86"/>
    <mergeCell ref="K86:L86"/>
    <mergeCell ref="C84:E84"/>
    <mergeCell ref="G84:I84"/>
    <mergeCell ref="K84:L84"/>
    <mergeCell ref="A14:N14"/>
    <mergeCell ref="I8:J8"/>
    <mergeCell ref="M8:M12"/>
    <mergeCell ref="N8:N12"/>
    <mergeCell ref="C82:E82"/>
    <mergeCell ref="G82:I82"/>
    <mergeCell ref="K82:M82"/>
    <mergeCell ref="A77:N77"/>
    <mergeCell ref="A37:N37"/>
    <mergeCell ref="A44:N44"/>
    <mergeCell ref="A45:N45"/>
    <mergeCell ref="A46:N46"/>
    <mergeCell ref="A51:N51"/>
    <mergeCell ref="J9:J12"/>
    <mergeCell ref="I9:I12"/>
    <mergeCell ref="A20:N20"/>
  </mergeCells>
  <printOptions horizontalCentered="1"/>
  <pageMargins left="0" right="0" top="0.39370078740157483" bottom="0.15748031496062992" header="0.31496062992125984" footer="0.31496062992125984"/>
  <pageSetup paperSize="9" scale="7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cp:lastModifiedBy>Shvanev</cp:lastModifiedBy>
  <cp:lastPrinted>2018-11-18T18:28:52Z</cp:lastPrinted>
  <dcterms:created xsi:type="dcterms:W3CDTF">2008-01-19T11:40:00Z</dcterms:created>
  <dcterms:modified xsi:type="dcterms:W3CDTF">2018-11-18T18:31:07Z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1033-10.2.0.5978</vt:lpwstr>
  </property>
</Properties>
</file>